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Inoformacion Financiera 4-2023\Ley de Disciplina Financiera\"/>
    </mc:Choice>
  </mc:AlternateContent>
  <bookViews>
    <workbookView xWindow="0" yWindow="0" windowWidth="20310" windowHeight="6525"/>
  </bookViews>
  <sheets>
    <sheet name="Formato 6a" sheetId="22" r:id="rId1"/>
    <sheet name="Formato 6b" sheetId="19" r:id="rId2"/>
    <sheet name="Formato 6c" sheetId="20" r:id="rId3"/>
    <sheet name="Formato 6d" sheetId="21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  <externalReference r:id="rId11"/>
    <externalReference r:id="rId12"/>
  </externalReferences>
  <definedNames>
    <definedName name="ENTE_PUBLICO" localSheetId="0">'[1]Info General'!$C$6</definedName>
    <definedName name="ENTE_PUBLICO">'[2]Info General'!$C$6</definedName>
    <definedName name="_xlnm.Print_Titles" localSheetId="0">'Formato 6a'!$2:$8</definedName>
    <definedName name="_xlnm.Print_Titles" localSheetId="1">'Formato 6b'!$2:$8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" i="22" l="1"/>
  <c r="G156" i="22"/>
  <c r="G155" i="22"/>
  <c r="G154" i="22"/>
  <c r="G153" i="22"/>
  <c r="G152" i="22"/>
  <c r="G151" i="22"/>
  <c r="F150" i="22"/>
  <c r="E150" i="22"/>
  <c r="D150" i="22"/>
  <c r="C150" i="22"/>
  <c r="B150" i="22"/>
  <c r="G149" i="22"/>
  <c r="G148" i="22"/>
  <c r="G147" i="22"/>
  <c r="F146" i="22"/>
  <c r="E146" i="22"/>
  <c r="D146" i="22"/>
  <c r="C146" i="22"/>
  <c r="B146" i="22"/>
  <c r="G145" i="22"/>
  <c r="G144" i="22"/>
  <c r="G143" i="22"/>
  <c r="G142" i="22"/>
  <c r="G141" i="22"/>
  <c r="G140" i="22"/>
  <c r="G139" i="22"/>
  <c r="G138" i="22"/>
  <c r="F137" i="22"/>
  <c r="E137" i="22"/>
  <c r="D137" i="22"/>
  <c r="C137" i="22"/>
  <c r="B137" i="22"/>
  <c r="G136" i="22"/>
  <c r="G135" i="22"/>
  <c r="G134" i="22"/>
  <c r="F133" i="22"/>
  <c r="E133" i="22"/>
  <c r="D133" i="22"/>
  <c r="C133" i="22"/>
  <c r="B133" i="22"/>
  <c r="G132" i="22"/>
  <c r="G131" i="22"/>
  <c r="G130" i="22"/>
  <c r="G129" i="22"/>
  <c r="G128" i="22"/>
  <c r="G127" i="22"/>
  <c r="G126" i="22"/>
  <c r="G125" i="22"/>
  <c r="G124" i="22"/>
  <c r="F123" i="22"/>
  <c r="E123" i="22"/>
  <c r="D123" i="22"/>
  <c r="C123" i="22"/>
  <c r="B123" i="22"/>
  <c r="G122" i="22"/>
  <c r="G121" i="22"/>
  <c r="G120" i="22"/>
  <c r="G119" i="22"/>
  <c r="G118" i="22"/>
  <c r="G117" i="22"/>
  <c r="G116" i="22"/>
  <c r="G115" i="22"/>
  <c r="G114" i="22"/>
  <c r="G113" i="22" s="1"/>
  <c r="F113" i="22"/>
  <c r="E113" i="22"/>
  <c r="D113" i="22"/>
  <c r="C113" i="22"/>
  <c r="B113" i="22"/>
  <c r="G112" i="22"/>
  <c r="G111" i="22"/>
  <c r="G110" i="22"/>
  <c r="G109" i="22"/>
  <c r="G108" i="22"/>
  <c r="G107" i="22"/>
  <c r="G106" i="22"/>
  <c r="G105" i="22"/>
  <c r="G104" i="22"/>
  <c r="F103" i="22"/>
  <c r="E103" i="22"/>
  <c r="D103" i="22"/>
  <c r="C103" i="22"/>
  <c r="B103" i="22"/>
  <c r="G102" i="22"/>
  <c r="G101" i="22"/>
  <c r="G100" i="22"/>
  <c r="G99" i="22"/>
  <c r="G98" i="22"/>
  <c r="G97" i="22"/>
  <c r="G96" i="22"/>
  <c r="G95" i="22"/>
  <c r="G94" i="22"/>
  <c r="F93" i="22"/>
  <c r="E93" i="22"/>
  <c r="E84" i="22" s="1"/>
  <c r="D93" i="22"/>
  <c r="D84" i="22" s="1"/>
  <c r="C93" i="22"/>
  <c r="B93" i="22"/>
  <c r="G92" i="22"/>
  <c r="G91" i="22"/>
  <c r="G90" i="22"/>
  <c r="G89" i="22"/>
  <c r="G88" i="22"/>
  <c r="G87" i="22"/>
  <c r="G86" i="22"/>
  <c r="F85" i="22"/>
  <c r="E85" i="22"/>
  <c r="D85" i="22"/>
  <c r="C85" i="22"/>
  <c r="B85" i="22"/>
  <c r="G82" i="22"/>
  <c r="G81" i="22"/>
  <c r="G80" i="22"/>
  <c r="G79" i="22"/>
  <c r="G78" i="22"/>
  <c r="G77" i="22"/>
  <c r="G76" i="22"/>
  <c r="F75" i="22"/>
  <c r="E75" i="22"/>
  <c r="D75" i="22"/>
  <c r="C75" i="22"/>
  <c r="B75" i="22"/>
  <c r="G74" i="22"/>
  <c r="G71" i="22" s="1"/>
  <c r="G73" i="22"/>
  <c r="G72" i="22"/>
  <c r="F71" i="22"/>
  <c r="E71" i="22"/>
  <c r="D71" i="22"/>
  <c r="C71" i="22"/>
  <c r="B71" i="22"/>
  <c r="G70" i="22"/>
  <c r="G69" i="22"/>
  <c r="G68" i="22"/>
  <c r="G67" i="22"/>
  <c r="G66" i="22"/>
  <c r="G65" i="22"/>
  <c r="G64" i="22"/>
  <c r="G63" i="22"/>
  <c r="F62" i="22"/>
  <c r="E62" i="22"/>
  <c r="D62" i="22"/>
  <c r="C62" i="22"/>
  <c r="B62" i="22"/>
  <c r="G61" i="22"/>
  <c r="G60" i="22"/>
  <c r="G58" i="22" s="1"/>
  <c r="G59" i="22"/>
  <c r="F58" i="22"/>
  <c r="E58" i="22"/>
  <c r="D58" i="22"/>
  <c r="C58" i="22"/>
  <c r="B58" i="22"/>
  <c r="G57" i="22"/>
  <c r="G56" i="22"/>
  <c r="G55" i="22"/>
  <c r="G54" i="22"/>
  <c r="G53" i="22"/>
  <c r="G52" i="22"/>
  <c r="G51" i="22"/>
  <c r="G50" i="22"/>
  <c r="G49" i="22"/>
  <c r="F48" i="22"/>
  <c r="E48" i="22"/>
  <c r="D48" i="22"/>
  <c r="C48" i="22"/>
  <c r="B48" i="22"/>
  <c r="G47" i="22"/>
  <c r="G46" i="22"/>
  <c r="G45" i="22"/>
  <c r="G44" i="22"/>
  <c r="G43" i="22"/>
  <c r="G42" i="22"/>
  <c r="G41" i="22"/>
  <c r="G40" i="22"/>
  <c r="G39" i="22"/>
  <c r="G38" i="22"/>
  <c r="F38" i="22"/>
  <c r="E38" i="22"/>
  <c r="D38" i="22"/>
  <c r="C38" i="22"/>
  <c r="B38" i="22"/>
  <c r="G37" i="22"/>
  <c r="G36" i="22"/>
  <c r="G35" i="22"/>
  <c r="G34" i="22"/>
  <c r="G33" i="22"/>
  <c r="G32" i="22"/>
  <c r="G31" i="22"/>
  <c r="G30" i="22"/>
  <c r="G29" i="22"/>
  <c r="F28" i="22"/>
  <c r="E28" i="22"/>
  <c r="D28" i="22"/>
  <c r="C28" i="22"/>
  <c r="B28" i="22"/>
  <c r="G27" i="22"/>
  <c r="G26" i="22"/>
  <c r="G25" i="22"/>
  <c r="G24" i="22"/>
  <c r="G23" i="22"/>
  <c r="G22" i="22"/>
  <c r="G21" i="22"/>
  <c r="G20" i="22"/>
  <c r="G19" i="22"/>
  <c r="F18" i="22"/>
  <c r="E18" i="22"/>
  <c r="D18" i="22"/>
  <c r="D9" i="22" s="1"/>
  <c r="C18" i="22"/>
  <c r="B18" i="22"/>
  <c r="G17" i="22"/>
  <c r="G16" i="22"/>
  <c r="G15" i="22"/>
  <c r="G14" i="22"/>
  <c r="G13" i="22"/>
  <c r="G12" i="22"/>
  <c r="G11" i="22"/>
  <c r="F10" i="22"/>
  <c r="E10" i="22"/>
  <c r="D10" i="22"/>
  <c r="C10" i="22"/>
  <c r="B10" i="22"/>
  <c r="G31" i="21"/>
  <c r="G30" i="21"/>
  <c r="G29" i="21"/>
  <c r="F28" i="21"/>
  <c r="E28" i="21"/>
  <c r="D28" i="21"/>
  <c r="C28" i="21"/>
  <c r="C21" i="21" s="1"/>
  <c r="C33" i="21" s="1"/>
  <c r="B28" i="21"/>
  <c r="G27" i="21"/>
  <c r="G26" i="21"/>
  <c r="G25" i="21"/>
  <c r="G24" i="21" s="1"/>
  <c r="F24" i="21"/>
  <c r="F21" i="21" s="1"/>
  <c r="F33" i="21" s="1"/>
  <c r="E24" i="21"/>
  <c r="D24" i="21"/>
  <c r="D21" i="21" s="1"/>
  <c r="D33" i="21" s="1"/>
  <c r="C24" i="21"/>
  <c r="B24" i="21"/>
  <c r="G23" i="21"/>
  <c r="G22" i="21"/>
  <c r="B21" i="21"/>
  <c r="B33" i="21" s="1"/>
  <c r="G19" i="21"/>
  <c r="G18" i="21"/>
  <c r="G17" i="21"/>
  <c r="G16" i="21"/>
  <c r="G15" i="21"/>
  <c r="G14" i="21"/>
  <c r="G13" i="21"/>
  <c r="G12" i="21"/>
  <c r="G9" i="21" s="1"/>
  <c r="G11" i="21"/>
  <c r="G10" i="21"/>
  <c r="F9" i="21"/>
  <c r="E9" i="21"/>
  <c r="D9" i="21"/>
  <c r="C9" i="21"/>
  <c r="B9" i="21"/>
  <c r="A5" i="21"/>
  <c r="A2" i="21"/>
  <c r="G75" i="20"/>
  <c r="G74" i="20"/>
  <c r="G73" i="20"/>
  <c r="G72" i="20"/>
  <c r="F71" i="20"/>
  <c r="E71" i="20"/>
  <c r="D71" i="20"/>
  <c r="C71" i="20"/>
  <c r="B71" i="20"/>
  <c r="G70" i="20"/>
  <c r="G69" i="20"/>
  <c r="G68" i="20"/>
  <c r="G67" i="20"/>
  <c r="G66" i="20"/>
  <c r="G65" i="20"/>
  <c r="G64" i="20"/>
  <c r="G61" i="20" s="1"/>
  <c r="G63" i="20"/>
  <c r="G62" i="20"/>
  <c r="F61" i="20"/>
  <c r="E61" i="20"/>
  <c r="D61" i="20"/>
  <c r="C61" i="20"/>
  <c r="B61" i="20"/>
  <c r="G60" i="20"/>
  <c r="G59" i="20"/>
  <c r="G58" i="20"/>
  <c r="G57" i="20"/>
  <c r="G56" i="20"/>
  <c r="G55" i="20"/>
  <c r="G54" i="20"/>
  <c r="G53" i="20" s="1"/>
  <c r="F53" i="20"/>
  <c r="E53" i="20"/>
  <c r="D53" i="20"/>
  <c r="C53" i="20"/>
  <c r="B53" i="20"/>
  <c r="G52" i="20"/>
  <c r="G51" i="20"/>
  <c r="G50" i="20"/>
  <c r="G49" i="20"/>
  <c r="G48" i="20"/>
  <c r="G47" i="20"/>
  <c r="G46" i="20"/>
  <c r="G45" i="20"/>
  <c r="F44" i="20"/>
  <c r="E44" i="20"/>
  <c r="E43" i="20" s="1"/>
  <c r="D44" i="20"/>
  <c r="D43" i="20" s="1"/>
  <c r="C44" i="20"/>
  <c r="B44" i="20"/>
  <c r="G41" i="20"/>
  <c r="G40" i="20"/>
  <c r="G39" i="20"/>
  <c r="G38" i="20"/>
  <c r="G37" i="20"/>
  <c r="F37" i="20"/>
  <c r="E37" i="20"/>
  <c r="D37" i="20"/>
  <c r="C37" i="20"/>
  <c r="B37" i="20"/>
  <c r="G36" i="20"/>
  <c r="G35" i="20"/>
  <c r="G34" i="20"/>
  <c r="G33" i="20"/>
  <c r="G32" i="20"/>
  <c r="G31" i="20"/>
  <c r="G30" i="20"/>
  <c r="G29" i="20"/>
  <c r="G28" i="20"/>
  <c r="F27" i="20"/>
  <c r="E27" i="20"/>
  <c r="D27" i="20"/>
  <c r="C27" i="20"/>
  <c r="B27" i="20"/>
  <c r="G26" i="20"/>
  <c r="G25" i="20"/>
  <c r="G24" i="20"/>
  <c r="G23" i="20"/>
  <c r="G22" i="20"/>
  <c r="G21" i="20"/>
  <c r="G20" i="20"/>
  <c r="F19" i="20"/>
  <c r="E19" i="20"/>
  <c r="D19" i="20"/>
  <c r="C19" i="20"/>
  <c r="B19" i="20"/>
  <c r="G18" i="20"/>
  <c r="G17" i="20"/>
  <c r="G16" i="20"/>
  <c r="G15" i="20"/>
  <c r="G14" i="20"/>
  <c r="G13" i="20"/>
  <c r="G12" i="20"/>
  <c r="G11" i="20"/>
  <c r="F10" i="20"/>
  <c r="F9" i="20" s="1"/>
  <c r="E10" i="20"/>
  <c r="G10" i="20" s="1"/>
  <c r="D10" i="20"/>
  <c r="D9" i="20" s="1"/>
  <c r="C10" i="20"/>
  <c r="B10" i="20"/>
  <c r="C9" i="20"/>
  <c r="B9" i="20"/>
  <c r="A5" i="20"/>
  <c r="A2" i="20"/>
  <c r="G129" i="19"/>
  <c r="G128" i="19"/>
  <c r="G127" i="19"/>
  <c r="G126" i="19"/>
  <c r="G125" i="19"/>
  <c r="G124" i="19"/>
  <c r="G123" i="19"/>
  <c r="G122" i="19"/>
  <c r="G121" i="19"/>
  <c r="G120" i="19"/>
  <c r="G119" i="19"/>
  <c r="G118" i="19"/>
  <c r="G117" i="19"/>
  <c r="G116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F89" i="19"/>
  <c r="F131" i="19" s="1"/>
  <c r="E89" i="19"/>
  <c r="D89" i="19"/>
  <c r="C89" i="19"/>
  <c r="C131" i="19" s="1"/>
  <c r="B89" i="19"/>
  <c r="B131" i="19" s="1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F9" i="19"/>
  <c r="E9" i="19"/>
  <c r="D9" i="19"/>
  <c r="C9" i="19"/>
  <c r="B9" i="19"/>
  <c r="A5" i="19"/>
  <c r="A2" i="19"/>
  <c r="D159" i="22" l="1"/>
  <c r="G9" i="19"/>
  <c r="D131" i="19"/>
  <c r="G85" i="22"/>
  <c r="E131" i="19"/>
  <c r="G27" i="20"/>
  <c r="F43" i="20"/>
  <c r="F77" i="20" s="1"/>
  <c r="E21" i="21"/>
  <c r="E33" i="21" s="1"/>
  <c r="G10" i="22"/>
  <c r="E9" i="22"/>
  <c r="B84" i="22"/>
  <c r="G150" i="22"/>
  <c r="G71" i="20"/>
  <c r="B9" i="22"/>
  <c r="G75" i="22"/>
  <c r="C84" i="22"/>
  <c r="G103" i="22"/>
  <c r="G146" i="22"/>
  <c r="G89" i="19"/>
  <c r="C9" i="22"/>
  <c r="G28" i="22"/>
  <c r="G93" i="22"/>
  <c r="G137" i="22"/>
  <c r="G44" i="20"/>
  <c r="G28" i="21"/>
  <c r="G21" i="21" s="1"/>
  <c r="G33" i="21" s="1"/>
  <c r="G18" i="22"/>
  <c r="G62" i="22"/>
  <c r="G133" i="22"/>
  <c r="B43" i="20"/>
  <c r="B77" i="20" s="1"/>
  <c r="F84" i="22"/>
  <c r="G123" i="22"/>
  <c r="G84" i="22" s="1"/>
  <c r="G19" i="20"/>
  <c r="G9" i="20" s="1"/>
  <c r="C43" i="20"/>
  <c r="C77" i="20" s="1"/>
  <c r="F9" i="22"/>
  <c r="G48" i="22"/>
  <c r="G9" i="22" s="1"/>
  <c r="E159" i="22"/>
  <c r="G131" i="19"/>
  <c r="D77" i="20"/>
  <c r="G43" i="20"/>
  <c r="E9" i="20"/>
  <c r="E77" i="20" s="1"/>
  <c r="F159" i="22" l="1"/>
  <c r="C159" i="22"/>
  <c r="B159" i="22"/>
  <c r="G77" i="20"/>
  <c r="G159" i="22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<sst xmlns="http://schemas.openxmlformats.org/spreadsheetml/2006/main" count="605" uniqueCount="359">
  <si>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</si>
  <si>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</si>
  <si>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</si>
  <si>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</si>
  <si>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</si>
  <si>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</si>
  <si>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</si>
  <si>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</si>
  <si>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</si>
  <si>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</si>
  <si>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</si>
  <si>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</si>
  <si>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</si>
  <si>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</si>
  <si>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</si>
  <si>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</si>
  <si>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</si>
  <si>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</si>
  <si>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</si>
  <si>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</si>
  <si>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</si>
  <si>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</si>
  <si>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</si>
  <si>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</si>
  <si>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</si>
  <si>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</si>
  <si>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</si>
  <si>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</si>
  <si>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</si>
  <si>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</si>
  <si>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</si>
  <si>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</si>
  <si>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</si>
  <si>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</si>
  <si>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</si>
  <si>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</si>
  <si>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</si>
  <si>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</si>
  <si>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</si>
  <si>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</si>
  <si>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</si>
  <si>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</si>
  <si>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</si>
  <si>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</si>
  <si>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</si>
  <si>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</si>
  <si>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</si>
  <si>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</si>
  <si>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</si>
  <si>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</si>
  <si>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</si>
  <si>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</si>
  <si>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</si>
  <si>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</si>
  <si>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</si>
  <si>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</si>
  <si>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</si>
  <si>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</si>
  <si>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</si>
  <si>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</si>
  <si>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</si>
  <si>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</si>
  <si>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</si>
  <si>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</si>
  <si>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</si>
  <si>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</si>
  <si>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</si>
  <si>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</si>
  <si>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</si>
  <si>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</si>
  <si>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</si>
  <si>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</si>
  <si>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</si>
  <si>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</si>
  <si>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</si>
  <si>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</si>
  <si>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</si>
  <si>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</si>
  <si>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</si>
  <si>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</si>
  <si>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</si>
  <si>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</si>
  <si>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</si>
  <si>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</si>
  <si>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</si>
  <si>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</si>
  <si>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</si>
  <si>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</si>
  <si>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</si>
  <si>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</si>
  <si>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</si>
  <si>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</si>
  <si>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</si>
  <si>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</si>
  <si>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</si>
  <si>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</si>
  <si>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</si>
  <si>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</si>
  <si>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</si>
  <si>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</si>
  <si>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</si>
  <si>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</si>
  <si>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</si>
  <si>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</si>
  <si>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</si>
  <si>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</si>
  <si>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</si>
  <si>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</si>
  <si>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</si>
  <si>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</si>
  <si>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</si>
  <si>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</si>
  <si>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</si>
  <si>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</si>
  <si>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</si>
  <si>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</si>
  <si>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</si>
  <si>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</si>
  <si>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</si>
  <si>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</si>
  <si>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</si>
  <si>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</si>
  <si>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</si>
  <si>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</si>
  <si>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</si>
  <si>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</si>
  <si>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</si>
  <si>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</si>
  <si>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</si>
  <si>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</si>
  <si>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</si>
  <si>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</si>
  <si>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</si>
  <si>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</si>
  <si>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</si>
  <si>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</si>
  <si>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</si>
  <si>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</si>
  <si>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</si>
  <si>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</si>
  <si>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</si>
  <si>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</si>
  <si>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</si>
  <si>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</si>
  <si>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</si>
  <si>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</si>
  <si>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</si>
  <si>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</si>
  <si>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</si>
  <si>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</si>
  <si>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</si>
  <si>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</si>
  <si>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</si>
  <si>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</si>
  <si>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</si>
  <si>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</si>
  <si>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</si>
  <si>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</si>
  <si>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</si>
  <si>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</si>
  <si>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</si>
  <si>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</si>
  <si>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</si>
  <si>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</si>
  <si>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</si>
  <si>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</si>
  <si>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</si>
  <si>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</si>
  <si>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</si>
  <si>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</si>
  <si>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</si>
  <si>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</si>
  <si>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</si>
  <si>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</si>
  <si>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</si>
  <si>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</si>
  <si>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</si>
  <si>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</si>
  <si>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</si>
  <si>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</si>
  <si>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</si>
  <si>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</si>
  <si>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</si>
  <si>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</si>
  <si>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</si>
  <si>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</si>
  <si>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</si>
  <si>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</si>
  <si>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</si>
  <si>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</si>
  <si>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</si>
  <si>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</si>
  <si>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</si>
  <si>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</si>
  <si>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</si>
  <si>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</si>
  <si>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</si>
  <si>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</si>
  <si>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</si>
  <si>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</si>
  <si>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</si>
  <si>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</si>
  <si>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</si>
  <si>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</si>
  <si>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</si>
  <si>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</si>
  <si>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</si>
  <si>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</si>
  <si>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</si>
  <si>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</si>
  <si>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</si>
  <si>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</si>
  <si>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</si>
  <si>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</si>
  <si>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</si>
  <si>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</si>
  <si>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</si>
  <si>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</si>
  <si>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</si>
  <si>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</si>
  <si>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</si>
  <si>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</si>
  <si>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</si>
  <si>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</si>
  <si>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</si>
  <si>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</si>
  <si>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</si>
  <si>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</si>
  <si>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</si>
  <si>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</si>
  <si>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</si>
  <si>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</si>
  <si>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</si>
  <si>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</si>
  <si>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</si>
  <si>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</si>
  <si>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</si>
  <si>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</si>
  <si>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</si>
  <si>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</si>
  <si>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</si>
  <si>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</si>
  <si>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</si>
  <si>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</si>
  <si>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</si>
  <si>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</si>
  <si>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</si>
  <si>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</si>
  <si>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</si>
  <si>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</si>
  <si>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</si>
  <si>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</si>
  <si>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</si>
  <si>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</si>
  <si>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</si>
  <si>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</si>
  <si>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</si>
  <si>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</si>
  <si>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</si>
  <si>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</si>
  <si>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</si>
  <si>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</si>
  <si>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</si>
  <si>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</si>
  <si>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</si>
  <si>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</si>
  <si>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</si>
  <si>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</si>
  <si>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</si>
  <si>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</si>
  <si>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</si>
  <si>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</si>
  <si>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</si>
  <si>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</si>
  <si>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31 de Diciembre de 2023 (b)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</si>
  <si>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</si>
  <si>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</si>
  <si>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</si>
  <si>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</si>
  <si>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</si>
  <si>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</si>
  <si>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</si>
  <si>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</si>
  <si>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</si>
  <si>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</si>
  <si>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</si>
  <si>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</si>
  <si>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</si>
  <si>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</si>
  <si>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</si>
  <si>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</si>
  <si>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</si>
  <si>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</si>
  <si>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</si>
  <si>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</si>
  <si>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</si>
  <si>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</si>
  <si>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</si>
  <si>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</si>
  <si>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</si>
  <si>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</si>
  <si>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</si>
  <si>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</si>
  <si>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</si>
  <si>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</si>
  <si>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</si>
  <si>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</si>
  <si>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</si>
  <si>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</si>
  <si>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</si>
  <si>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</si>
  <si>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</si>
  <si>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</si>
  <si>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</si>
  <si>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</si>
  <si>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</si>
  <si>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</si>
  <si>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</si>
  <si>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1817 Subdirección de Pipas Municipales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</si>
  <si>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</si>
  <si>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</si>
  <si>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</si>
  <si>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</si>
  <si>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</si>
  <si>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</si>
  <si>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</si>
  <si>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</si>
  <si>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</si>
  <si>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</si>
  <si>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</si>
  <si>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</si>
  <si>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</si>
  <si>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3010 Deuda Pública Municipal</t>
  </si>
  <si>
    <t>3110 Dirección General de Hospitalidad y Turismo</t>
  </si>
  <si>
    <t>3210 Dirección General de Innovación</t>
  </si>
  <si>
    <t>3510 Dirección General de Gestión Gubernamental</t>
  </si>
  <si>
    <t>3610 Dirección General de Parques y Espacios Públicos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</si>
  <si>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</si>
  <si>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</si>
  <si>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</si>
  <si>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</si>
  <si>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</si>
  <si>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</si>
  <si>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</si>
  <si>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</si>
  <si>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5015 Patronato de la Feria Estatal de León y Parque Ecológico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</si>
  <si>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</si>
  <si>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</si>
  <si>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</si>
  <si>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</si>
  <si>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</si>
  <si>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</si>
  <si>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</si>
  <si>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5055 Fideicomiso Ciudad Industrial de León</t>
  </si>
  <si>
    <t>5056 Fideicomiso Museo de la Ciudad de León</t>
  </si>
  <si>
    <t>5057 Sistema Integral de Aseo Público de León (SIAP)</t>
  </si>
  <si>
    <t>5058 Academia Metropolitana de Seguridad Pública de León</t>
  </si>
  <si>
    <t>1524 Comisionado de Prevención y Atención Ciudadana	580</t>
  </si>
  <si>
    <t>MUNICIPIO DE LEÓN,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</si>
</sst>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Continuous" vertical="center"/>
    </xf>
    <xf numFmtId="43" fontId="0" fillId="0" borderId="0" xfId="1" applyFont="1"/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0" fontId="15" fillId="0" borderId="0" xfId="0" applyFont="1"/>
    <xf numFmtId="0" fontId="15" fillId="0" borderId="10" xfId="0" applyFont="1" applyBorder="1"/>
    <xf numFmtId="164" fontId="16" fillId="0" borderId="5" xfId="4" applyNumberFormat="1" applyFont="1" applyBorder="1" applyAlignment="1" applyProtection="1">
      <alignment horizontal="center" vertical="top" wrapText="1"/>
      <protection locked="0"/>
    </xf>
    <xf numFmtId="164" fontId="16" fillId="0" borderId="0" xfId="4" applyNumberFormat="1" applyFont="1" applyBorder="1" applyAlignment="1" applyProtection="1">
      <alignment horizontal="center" vertical="top" wrapText="1"/>
      <protection locked="0"/>
    </xf>
    <xf numFmtId="3" fontId="2" fillId="0" borderId="14" xfId="0" applyNumberFormat="1" applyFon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8" xfId="0" applyNumberForma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43" fontId="0" fillId="0" borderId="0" xfId="1" applyFont="1" applyBorder="1"/>
    <xf numFmtId="3" fontId="2" fillId="0" borderId="13" xfId="0" applyNumberFormat="1" applyFont="1" applyBorder="1" applyAlignment="1" applyProtection="1">
      <alignment vertical="center"/>
      <protection locked="0"/>
    </xf>
    <xf numFmtId="165" fontId="0" fillId="0" borderId="0" xfId="1" applyNumberFormat="1" applyFont="1"/>
    <xf numFmtId="3" fontId="2" fillId="0" borderId="8" xfId="1" applyNumberFormat="1" applyFont="1" applyBorder="1" applyAlignment="1" applyProtection="1">
      <alignment horizontal="right" vertical="center"/>
      <protection locked="0"/>
    </xf>
    <xf numFmtId="3" fontId="0" fillId="0" borderId="14" xfId="1" applyNumberFormat="1" applyFont="1" applyBorder="1" applyAlignment="1" applyProtection="1">
      <alignment horizontal="right" vertical="top"/>
      <protection locked="0"/>
    </xf>
    <xf numFmtId="3" fontId="0" fillId="0" borderId="8" xfId="1" applyNumberFormat="1" applyFont="1" applyBorder="1" applyAlignment="1" applyProtection="1">
      <alignment horizontal="right" vertical="center"/>
      <protection locked="0"/>
    </xf>
    <xf numFmtId="3" fontId="0" fillId="0" borderId="8" xfId="1" applyNumberFormat="1" applyFont="1" applyBorder="1" applyAlignment="1">
      <alignment horizontal="right" vertical="center"/>
    </xf>
    <xf numFmtId="164" fontId="16" fillId="0" borderId="0" xfId="4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efany.nunez/Desktop/Informaci&#243;n%20Financiera%204%20Tr_23/Informaci&#243;n%20enviada%20por%20Presupuestos/Nueva%20carpeta/0361_IDF_MLEO_000_23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MUNICIPIO DE LEÓN, GUANAJUATO (a)</v>
          </cell>
        </row>
      </sheetData>
      <sheetData sheetId="1"/>
      <sheetData sheetId="2">
        <row r="4">
          <cell r="A4" t="str">
            <v>Del 1 de Enero al 31 de Diciembre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91"/>
  <sheetViews>
    <sheetView showGridLines="0" tabSelected="1" zoomScale="85" zoomScaleNormal="85" workbookViewId="0">
      <selection activeCell="B4" sqref="B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01" t="s">
        <v>19</v>
      </c>
      <c r="B1" s="102"/>
      <c r="C1" s="102"/>
      <c r="D1" s="102"/>
      <c r="E1" s="102"/>
      <c r="F1" s="102"/>
      <c r="G1" s="103"/>
    </row>
    <row r="2" spans="1:7" x14ac:dyDescent="0.25">
      <c r="A2" s="63" t="s">
        <v>358</v>
      </c>
      <c r="B2" s="63"/>
      <c r="C2" s="63"/>
      <c r="D2" s="63"/>
      <c r="E2" s="63"/>
      <c r="F2" s="63"/>
      <c r="G2" s="63"/>
    </row>
    <row r="3" spans="1:7" x14ac:dyDescent="0.25">
      <c r="A3" s="64" t="s">
        <v>20</v>
      </c>
      <c r="B3" s="64"/>
      <c r="C3" s="64"/>
      <c r="D3" s="64"/>
      <c r="E3" s="64"/>
      <c r="F3" s="64"/>
      <c r="G3" s="64"/>
    </row>
    <row r="4" spans="1:7" x14ac:dyDescent="0.25">
      <c r="A4" s="64" t="s">
        <v>21</v>
      </c>
      <c r="B4" s="64"/>
      <c r="C4" s="64"/>
      <c r="D4" s="64"/>
      <c r="E4" s="64"/>
      <c r="F4" s="64"/>
      <c r="G4" s="64"/>
    </row>
    <row r="5" spans="1:7" x14ac:dyDescent="0.25">
      <c r="A5" s="64" t="s">
        <v>274</v>
      </c>
      <c r="B5" s="64"/>
      <c r="C5" s="64"/>
      <c r="D5" s="64"/>
      <c r="E5" s="64"/>
      <c r="F5" s="64"/>
      <c r="G5" s="64"/>
    </row>
    <row r="6" spans="1:7" x14ac:dyDescent="0.25">
      <c r="A6" s="65" t="s">
        <v>0</v>
      </c>
      <c r="B6" s="65"/>
      <c r="C6" s="65"/>
      <c r="D6" s="65"/>
      <c r="E6" s="65"/>
      <c r="F6" s="65"/>
      <c r="G6" s="65"/>
    </row>
    <row r="7" spans="1:7" x14ac:dyDescent="0.25">
      <c r="A7" s="104" t="s">
        <v>1</v>
      </c>
      <c r="B7" s="104" t="s">
        <v>22</v>
      </c>
      <c r="C7" s="104"/>
      <c r="D7" s="104"/>
      <c r="E7" s="104"/>
      <c r="F7" s="104"/>
      <c r="G7" s="105" t="s">
        <v>23</v>
      </c>
    </row>
    <row r="8" spans="1:7" ht="30" x14ac:dyDescent="0.25">
      <c r="A8" s="104"/>
      <c r="B8" s="78" t="s">
        <v>24</v>
      </c>
      <c r="C8" s="78" t="s">
        <v>25</v>
      </c>
      <c r="D8" s="78" t="s">
        <v>26</v>
      </c>
      <c r="E8" s="78" t="s">
        <v>3</v>
      </c>
      <c r="F8" s="78" t="s">
        <v>27</v>
      </c>
      <c r="G8" s="104"/>
    </row>
    <row r="9" spans="1:7" x14ac:dyDescent="0.25">
      <c r="A9" s="5" t="s">
        <v>28</v>
      </c>
      <c r="B9" s="88">
        <f t="shared" ref="B9:G9" si="0">SUM(B10,B18,B28,B38,B48,B58,B62,B71,B75)</f>
        <v>6026642879.5900002</v>
      </c>
      <c r="C9" s="88">
        <f t="shared" si="0"/>
        <v>3047011335.1800003</v>
      </c>
      <c r="D9" s="88">
        <f t="shared" si="0"/>
        <v>9073654214.7700005</v>
      </c>
      <c r="E9" s="88">
        <f t="shared" si="0"/>
        <v>6211457836.8000002</v>
      </c>
      <c r="F9" s="88">
        <f t="shared" si="0"/>
        <v>6175320540.9700003</v>
      </c>
      <c r="G9" s="88">
        <f t="shared" si="0"/>
        <v>2862196377.9700003</v>
      </c>
    </row>
    <row r="10" spans="1:7" x14ac:dyDescent="0.25">
      <c r="A10" s="44" t="s">
        <v>29</v>
      </c>
      <c r="B10" s="88">
        <f t="shared" ref="B10:G10" si="1">SUM(B11:B17)</f>
        <v>2718942273.3800001</v>
      </c>
      <c r="C10" s="88">
        <f t="shared" si="1"/>
        <v>-21524748.749999989</v>
      </c>
      <c r="D10" s="88">
        <f t="shared" si="1"/>
        <v>2697417524.6300001</v>
      </c>
      <c r="E10" s="88">
        <f t="shared" si="1"/>
        <v>2574419559.5999999</v>
      </c>
      <c r="F10" s="88">
        <f t="shared" si="1"/>
        <v>2554120103.9099998</v>
      </c>
      <c r="G10" s="88">
        <f t="shared" si="1"/>
        <v>122997965.03000003</v>
      </c>
    </row>
    <row r="11" spans="1:7" x14ac:dyDescent="0.25">
      <c r="A11" s="45" t="s">
        <v>30</v>
      </c>
      <c r="B11" s="89">
        <v>1418608953.4300001</v>
      </c>
      <c r="C11" s="89">
        <v>-191623871.27000001</v>
      </c>
      <c r="D11" s="89">
        <v>1226985082.1600001</v>
      </c>
      <c r="E11" s="89">
        <v>1225355556.8800001</v>
      </c>
      <c r="F11" s="89">
        <v>1225274623.3499999</v>
      </c>
      <c r="G11" s="89">
        <f>D11-E11</f>
        <v>1629525.2799999714</v>
      </c>
    </row>
    <row r="12" spans="1:7" x14ac:dyDescent="0.25">
      <c r="A12" s="45" t="s">
        <v>31</v>
      </c>
      <c r="B12" s="89">
        <v>21000000</v>
      </c>
      <c r="C12" s="89">
        <v>24705036.550000001</v>
      </c>
      <c r="D12" s="89">
        <v>45705036.549999997</v>
      </c>
      <c r="E12" s="89">
        <v>45705036.549999997</v>
      </c>
      <c r="F12" s="89">
        <v>45705036.549999997</v>
      </c>
      <c r="G12" s="89">
        <f t="shared" ref="G12:G17" si="2">D12-E12</f>
        <v>0</v>
      </c>
    </row>
    <row r="13" spans="1:7" x14ac:dyDescent="0.25">
      <c r="A13" s="45" t="s">
        <v>32</v>
      </c>
      <c r="B13" s="89">
        <v>298859457.18000001</v>
      </c>
      <c r="C13" s="89">
        <v>-20095883.789999999</v>
      </c>
      <c r="D13" s="89">
        <v>278763573.38999999</v>
      </c>
      <c r="E13" s="89">
        <v>272547154.25999999</v>
      </c>
      <c r="F13" s="89">
        <v>272532493.20999998</v>
      </c>
      <c r="G13" s="89">
        <f t="shared" si="2"/>
        <v>6216419.1299999952</v>
      </c>
    </row>
    <row r="14" spans="1:7" x14ac:dyDescent="0.25">
      <c r="A14" s="45" t="s">
        <v>33</v>
      </c>
      <c r="B14" s="89">
        <v>216874226.52000001</v>
      </c>
      <c r="C14" s="89">
        <v>24560505.399999999</v>
      </c>
      <c r="D14" s="89">
        <v>241434731.91999999</v>
      </c>
      <c r="E14" s="89">
        <v>204615646.84999999</v>
      </c>
      <c r="F14" s="89">
        <v>184424555.06999999</v>
      </c>
      <c r="G14" s="89">
        <f t="shared" si="2"/>
        <v>36819085.069999993</v>
      </c>
    </row>
    <row r="15" spans="1:7" x14ac:dyDescent="0.25">
      <c r="A15" s="45" t="s">
        <v>34</v>
      </c>
      <c r="B15" s="89">
        <v>745082696.45000005</v>
      </c>
      <c r="C15" s="89">
        <v>159446404.16</v>
      </c>
      <c r="D15" s="89">
        <v>904529100.61000001</v>
      </c>
      <c r="E15" s="89">
        <v>826196165.05999994</v>
      </c>
      <c r="F15" s="89">
        <v>826183395.73000002</v>
      </c>
      <c r="G15" s="89">
        <f t="shared" si="2"/>
        <v>78332935.550000072</v>
      </c>
    </row>
    <row r="16" spans="1:7" x14ac:dyDescent="0.25">
      <c r="A16" s="45" t="s">
        <v>35</v>
      </c>
      <c r="B16" s="89">
        <v>18516939.800000001</v>
      </c>
      <c r="C16" s="89">
        <v>-18516939.800000001</v>
      </c>
      <c r="D16" s="89">
        <v>0</v>
      </c>
      <c r="E16" s="89">
        <v>0</v>
      </c>
      <c r="F16" s="89">
        <v>0</v>
      </c>
      <c r="G16" s="89">
        <f t="shared" si="2"/>
        <v>0</v>
      </c>
    </row>
    <row r="17" spans="1:7" x14ac:dyDescent="0.25">
      <c r="A17" s="45" t="s">
        <v>36</v>
      </c>
      <c r="B17" s="89">
        <v>0</v>
      </c>
      <c r="C17" s="89">
        <v>0</v>
      </c>
      <c r="D17" s="89">
        <v>0</v>
      </c>
      <c r="E17" s="89">
        <v>0</v>
      </c>
      <c r="F17" s="89">
        <v>0</v>
      </c>
      <c r="G17" s="89">
        <f t="shared" si="2"/>
        <v>0</v>
      </c>
    </row>
    <row r="18" spans="1:7" x14ac:dyDescent="0.25">
      <c r="A18" s="44" t="s">
        <v>37</v>
      </c>
      <c r="B18" s="88">
        <f t="shared" ref="B18:G18" si="3">SUM(B19:B27)</f>
        <v>381037459.62</v>
      </c>
      <c r="C18" s="88">
        <f t="shared" si="3"/>
        <v>50920825.179999992</v>
      </c>
      <c r="D18" s="88">
        <f t="shared" si="3"/>
        <v>431958284.79999995</v>
      </c>
      <c r="E18" s="88">
        <f t="shared" si="3"/>
        <v>299595995.49000001</v>
      </c>
      <c r="F18" s="88">
        <f t="shared" si="3"/>
        <v>297282167</v>
      </c>
      <c r="G18" s="88">
        <f t="shared" si="3"/>
        <v>132362289.31</v>
      </c>
    </row>
    <row r="19" spans="1:7" x14ac:dyDescent="0.25">
      <c r="A19" s="45" t="s">
        <v>38</v>
      </c>
      <c r="B19" s="89">
        <v>15922368.130000001</v>
      </c>
      <c r="C19" s="89">
        <v>2217334.02</v>
      </c>
      <c r="D19" s="89">
        <v>18139702.149999999</v>
      </c>
      <c r="E19" s="89">
        <v>12519758.970000001</v>
      </c>
      <c r="F19" s="89">
        <v>12519758.98</v>
      </c>
      <c r="G19" s="89">
        <f>D19-E19</f>
        <v>5619943.1799999978</v>
      </c>
    </row>
    <row r="20" spans="1:7" x14ac:dyDescent="0.25">
      <c r="A20" s="45" t="s">
        <v>39</v>
      </c>
      <c r="B20" s="89">
        <v>23691617.469999999</v>
      </c>
      <c r="C20" s="89">
        <v>4761855.2300000004</v>
      </c>
      <c r="D20" s="89">
        <v>28453472.699999999</v>
      </c>
      <c r="E20" s="89">
        <v>18966142.199999999</v>
      </c>
      <c r="F20" s="89">
        <v>18966142.199999999</v>
      </c>
      <c r="G20" s="89">
        <f t="shared" ref="G20:G27" si="4">D20-E20</f>
        <v>9487330.5</v>
      </c>
    </row>
    <row r="21" spans="1:7" x14ac:dyDescent="0.25">
      <c r="A21" s="45" t="s">
        <v>40</v>
      </c>
      <c r="B21" s="89">
        <v>1204780</v>
      </c>
      <c r="C21" s="89">
        <v>821972.88</v>
      </c>
      <c r="D21" s="89">
        <v>2026752.88</v>
      </c>
      <c r="E21" s="89">
        <v>1524515</v>
      </c>
      <c r="F21" s="89">
        <v>1524515</v>
      </c>
      <c r="G21" s="89">
        <f t="shared" si="4"/>
        <v>502237.87999999989</v>
      </c>
    </row>
    <row r="22" spans="1:7" x14ac:dyDescent="0.25">
      <c r="A22" s="45" t="s">
        <v>41</v>
      </c>
      <c r="B22" s="89">
        <v>28407126.09</v>
      </c>
      <c r="C22" s="89">
        <v>11968309.939999999</v>
      </c>
      <c r="D22" s="89">
        <v>40375436.030000001</v>
      </c>
      <c r="E22" s="89">
        <v>24908881.870000001</v>
      </c>
      <c r="F22" s="89">
        <v>24908881.809999999</v>
      </c>
      <c r="G22" s="89">
        <f t="shared" si="4"/>
        <v>15466554.16</v>
      </c>
    </row>
    <row r="23" spans="1:7" x14ac:dyDescent="0.25">
      <c r="A23" s="45" t="s">
        <v>42</v>
      </c>
      <c r="B23" s="89">
        <v>15527396.880000001</v>
      </c>
      <c r="C23" s="89">
        <v>262719.55</v>
      </c>
      <c r="D23" s="89">
        <v>15790116.43</v>
      </c>
      <c r="E23" s="89">
        <v>13291505.08</v>
      </c>
      <c r="F23" s="89">
        <v>13291505.08</v>
      </c>
      <c r="G23" s="89">
        <f t="shared" si="4"/>
        <v>2498611.3499999996</v>
      </c>
    </row>
    <row r="24" spans="1:7" x14ac:dyDescent="0.25">
      <c r="A24" s="45" t="s">
        <v>43</v>
      </c>
      <c r="B24" s="89">
        <v>184948138.16999999</v>
      </c>
      <c r="C24" s="89">
        <v>26138462.899999999</v>
      </c>
      <c r="D24" s="89">
        <v>211086601.06999999</v>
      </c>
      <c r="E24" s="89">
        <v>148731298.22</v>
      </c>
      <c r="F24" s="89">
        <v>148731298.22</v>
      </c>
      <c r="G24" s="89">
        <f t="shared" si="4"/>
        <v>62355302.849999994</v>
      </c>
    </row>
    <row r="25" spans="1:7" x14ac:dyDescent="0.25">
      <c r="A25" s="45" t="s">
        <v>44</v>
      </c>
      <c r="B25" s="89">
        <v>52213518.310000002</v>
      </c>
      <c r="C25" s="89">
        <v>24205751.25</v>
      </c>
      <c r="D25" s="89">
        <v>76419269.560000002</v>
      </c>
      <c r="E25" s="89">
        <v>52294412.829999998</v>
      </c>
      <c r="F25" s="89">
        <v>52294412.829999998</v>
      </c>
      <c r="G25" s="89">
        <f t="shared" si="4"/>
        <v>24124856.730000004</v>
      </c>
    </row>
    <row r="26" spans="1:7" x14ac:dyDescent="0.25">
      <c r="A26" s="45" t="s">
        <v>45</v>
      </c>
      <c r="B26" s="89">
        <v>10376710.800000001</v>
      </c>
      <c r="C26" s="89">
        <v>31039.599999999999</v>
      </c>
      <c r="D26" s="89">
        <v>10407750.4</v>
      </c>
      <c r="E26" s="89">
        <v>4787099.58</v>
      </c>
      <c r="F26" s="89">
        <v>2490299.58</v>
      </c>
      <c r="G26" s="89">
        <f t="shared" si="4"/>
        <v>5620650.8200000003</v>
      </c>
    </row>
    <row r="27" spans="1:7" x14ac:dyDescent="0.25">
      <c r="A27" s="45" t="s">
        <v>46</v>
      </c>
      <c r="B27" s="89">
        <v>48745803.770000003</v>
      </c>
      <c r="C27" s="89">
        <v>-19486620.190000001</v>
      </c>
      <c r="D27" s="89">
        <v>29259183.579999998</v>
      </c>
      <c r="E27" s="89">
        <v>22572381.739999998</v>
      </c>
      <c r="F27" s="89">
        <v>22555353.300000001</v>
      </c>
      <c r="G27" s="89">
        <f t="shared" si="4"/>
        <v>6686801.8399999999</v>
      </c>
    </row>
    <row r="28" spans="1:7" x14ac:dyDescent="0.25">
      <c r="A28" s="44" t="s">
        <v>47</v>
      </c>
      <c r="B28" s="88">
        <f t="shared" ref="B28:G28" si="5">SUM(B29:B37)</f>
        <v>808281146.16999996</v>
      </c>
      <c r="C28" s="88">
        <f t="shared" si="5"/>
        <v>530267138.8300001</v>
      </c>
      <c r="D28" s="88">
        <f t="shared" si="5"/>
        <v>1338548285.0000002</v>
      </c>
      <c r="E28" s="88">
        <f t="shared" si="5"/>
        <v>1150039742.2399998</v>
      </c>
      <c r="F28" s="88">
        <f t="shared" si="5"/>
        <v>1147959491.1700001</v>
      </c>
      <c r="G28" s="88">
        <f t="shared" si="5"/>
        <v>188508542.75999999</v>
      </c>
    </row>
    <row r="29" spans="1:7" x14ac:dyDescent="0.25">
      <c r="A29" s="45" t="s">
        <v>48</v>
      </c>
      <c r="B29" s="89">
        <v>58748985.609999999</v>
      </c>
      <c r="C29" s="89">
        <v>228424474.55000001</v>
      </c>
      <c r="D29" s="89">
        <v>287173460.16000003</v>
      </c>
      <c r="E29" s="89">
        <v>256007459.72</v>
      </c>
      <c r="F29" s="89">
        <v>255998533.91999999</v>
      </c>
      <c r="G29" s="89">
        <f>D29-E29</f>
        <v>31166000.440000027</v>
      </c>
    </row>
    <row r="30" spans="1:7" x14ac:dyDescent="0.25">
      <c r="A30" s="45" t="s">
        <v>49</v>
      </c>
      <c r="B30" s="89">
        <v>97831672.5</v>
      </c>
      <c r="C30" s="89">
        <v>8920680.6400000006</v>
      </c>
      <c r="D30" s="89">
        <v>106752353.14</v>
      </c>
      <c r="E30" s="89">
        <v>76203747.239999995</v>
      </c>
      <c r="F30" s="89">
        <v>76167068.040000007</v>
      </c>
      <c r="G30" s="89">
        <f t="shared" ref="G30:G37" si="6">D30-E30</f>
        <v>30548605.900000006</v>
      </c>
    </row>
    <row r="31" spans="1:7" x14ac:dyDescent="0.25">
      <c r="A31" s="45" t="s">
        <v>50</v>
      </c>
      <c r="B31" s="89">
        <v>134759387.75999999</v>
      </c>
      <c r="C31" s="89">
        <v>33674862.030000001</v>
      </c>
      <c r="D31" s="89">
        <v>168434249.78999999</v>
      </c>
      <c r="E31" s="89">
        <v>125752492.61</v>
      </c>
      <c r="F31" s="89">
        <v>123844138.12</v>
      </c>
      <c r="G31" s="89">
        <f t="shared" si="6"/>
        <v>42681757.179999992</v>
      </c>
    </row>
    <row r="32" spans="1:7" x14ac:dyDescent="0.25">
      <c r="A32" s="45" t="s">
        <v>51</v>
      </c>
      <c r="B32" s="89">
        <v>47594920.659999996</v>
      </c>
      <c r="C32" s="89">
        <v>-2591869.5099999998</v>
      </c>
      <c r="D32" s="89">
        <v>45003051.149999999</v>
      </c>
      <c r="E32" s="89">
        <v>44051786.469999999</v>
      </c>
      <c r="F32" s="89">
        <v>44051786.469999999</v>
      </c>
      <c r="G32" s="89">
        <f t="shared" si="6"/>
        <v>951264.6799999997</v>
      </c>
    </row>
    <row r="33" spans="1:7" ht="14.45" customHeight="1" x14ac:dyDescent="0.25">
      <c r="A33" s="45" t="s">
        <v>52</v>
      </c>
      <c r="B33" s="89">
        <v>230458485.72</v>
      </c>
      <c r="C33" s="89">
        <v>186310493.47999999</v>
      </c>
      <c r="D33" s="89">
        <v>416768979.19999999</v>
      </c>
      <c r="E33" s="89">
        <v>353562369.75999999</v>
      </c>
      <c r="F33" s="89">
        <v>353471098.17000002</v>
      </c>
      <c r="G33" s="89">
        <f t="shared" si="6"/>
        <v>63206609.439999998</v>
      </c>
    </row>
    <row r="34" spans="1:7" ht="14.45" customHeight="1" x14ac:dyDescent="0.25">
      <c r="A34" s="45" t="s">
        <v>53</v>
      </c>
      <c r="B34" s="89">
        <v>93414926.840000004</v>
      </c>
      <c r="C34" s="89">
        <v>21512555.059999999</v>
      </c>
      <c r="D34" s="89">
        <v>114927481.90000001</v>
      </c>
      <c r="E34" s="89">
        <v>110089289.56999999</v>
      </c>
      <c r="F34" s="89">
        <v>110089289.56999999</v>
      </c>
      <c r="G34" s="89">
        <f t="shared" si="6"/>
        <v>4838192.3300000131</v>
      </c>
    </row>
    <row r="35" spans="1:7" ht="14.45" customHeight="1" x14ac:dyDescent="0.25">
      <c r="A35" s="45" t="s">
        <v>54</v>
      </c>
      <c r="B35" s="89">
        <v>5372460.4000000004</v>
      </c>
      <c r="C35" s="89">
        <v>-1822767.75</v>
      </c>
      <c r="D35" s="89">
        <v>3549692.65</v>
      </c>
      <c r="E35" s="89">
        <v>2426391.98</v>
      </c>
      <c r="F35" s="89">
        <v>2425072.98</v>
      </c>
      <c r="G35" s="89">
        <f t="shared" si="6"/>
        <v>1123300.67</v>
      </c>
    </row>
    <row r="36" spans="1:7" ht="14.45" customHeight="1" x14ac:dyDescent="0.25">
      <c r="A36" s="45" t="s">
        <v>55</v>
      </c>
      <c r="B36" s="89">
        <v>58723524.039999999</v>
      </c>
      <c r="C36" s="89">
        <v>40181787.170000002</v>
      </c>
      <c r="D36" s="89">
        <v>98905311.209999993</v>
      </c>
      <c r="E36" s="89">
        <v>94632225.260000005</v>
      </c>
      <c r="F36" s="89">
        <v>94630671.209999993</v>
      </c>
      <c r="G36" s="89">
        <f t="shared" si="6"/>
        <v>4273085.9499999881</v>
      </c>
    </row>
    <row r="37" spans="1:7" ht="14.45" customHeight="1" x14ac:dyDescent="0.25">
      <c r="A37" s="45" t="s">
        <v>56</v>
      </c>
      <c r="B37" s="89">
        <v>81376782.640000001</v>
      </c>
      <c r="C37" s="89">
        <v>15656923.16</v>
      </c>
      <c r="D37" s="89">
        <v>97033705.799999997</v>
      </c>
      <c r="E37" s="89">
        <v>87313979.629999995</v>
      </c>
      <c r="F37" s="89">
        <v>87281832.689999998</v>
      </c>
      <c r="G37" s="89">
        <f t="shared" si="6"/>
        <v>9719726.1700000018</v>
      </c>
    </row>
    <row r="38" spans="1:7" x14ac:dyDescent="0.25">
      <c r="A38" s="44" t="s">
        <v>57</v>
      </c>
      <c r="B38" s="88">
        <f t="shared" ref="B38:G38" si="7">SUM(B39:B47)</f>
        <v>938620025.76999998</v>
      </c>
      <c r="C38" s="88">
        <f t="shared" si="7"/>
        <v>459109238.00999999</v>
      </c>
      <c r="D38" s="88">
        <f t="shared" si="7"/>
        <v>1397729263.78</v>
      </c>
      <c r="E38" s="88">
        <f t="shared" si="7"/>
        <v>1344956766.9400001</v>
      </c>
      <c r="F38" s="88">
        <f t="shared" si="7"/>
        <v>1344131005.49</v>
      </c>
      <c r="G38" s="88">
        <f t="shared" si="7"/>
        <v>52772496.840000004</v>
      </c>
    </row>
    <row r="39" spans="1:7" x14ac:dyDescent="0.25">
      <c r="A39" s="45" t="s">
        <v>58</v>
      </c>
      <c r="B39" s="89">
        <v>0</v>
      </c>
      <c r="C39" s="89">
        <v>1706520</v>
      </c>
      <c r="D39" s="89">
        <v>1706520</v>
      </c>
      <c r="E39" s="89">
        <v>1706520</v>
      </c>
      <c r="F39" s="89">
        <v>1706520</v>
      </c>
      <c r="G39" s="89">
        <f>D39-E39</f>
        <v>0</v>
      </c>
    </row>
    <row r="40" spans="1:7" x14ac:dyDescent="0.25">
      <c r="A40" s="45" t="s">
        <v>59</v>
      </c>
      <c r="B40" s="89">
        <v>714711332.34000003</v>
      </c>
      <c r="C40" s="89">
        <v>198255608.03</v>
      </c>
      <c r="D40" s="89">
        <v>912966940.37</v>
      </c>
      <c r="E40" s="89">
        <v>893767119.15999997</v>
      </c>
      <c r="F40" s="89">
        <v>892948897.71000004</v>
      </c>
      <c r="G40" s="89">
        <f t="shared" ref="G40:G47" si="8">D40-E40</f>
        <v>19199821.210000038</v>
      </c>
    </row>
    <row r="41" spans="1:7" x14ac:dyDescent="0.25">
      <c r="A41" s="45" t="s">
        <v>60</v>
      </c>
      <c r="B41" s="89">
        <v>101290000</v>
      </c>
      <c r="C41" s="89">
        <v>47389718.009999998</v>
      </c>
      <c r="D41" s="89">
        <v>148679718.00999999</v>
      </c>
      <c r="E41" s="89">
        <v>137062180.40000001</v>
      </c>
      <c r="F41" s="89">
        <v>137062180.40000001</v>
      </c>
      <c r="G41" s="89">
        <f t="shared" si="8"/>
        <v>11617537.609999985</v>
      </c>
    </row>
    <row r="42" spans="1:7" x14ac:dyDescent="0.25">
      <c r="A42" s="45" t="s">
        <v>61</v>
      </c>
      <c r="B42" s="89">
        <v>121216468</v>
      </c>
      <c r="C42" s="89">
        <v>114352047.47</v>
      </c>
      <c r="D42" s="89">
        <v>235568515.47</v>
      </c>
      <c r="E42" s="89">
        <v>213641063.36000001</v>
      </c>
      <c r="F42" s="89">
        <v>213633523.36000001</v>
      </c>
      <c r="G42" s="89">
        <f t="shared" si="8"/>
        <v>21927452.109999985</v>
      </c>
    </row>
    <row r="43" spans="1:7" x14ac:dyDescent="0.25">
      <c r="A43" s="45" t="s">
        <v>62</v>
      </c>
      <c r="B43" s="89">
        <v>1342225.43</v>
      </c>
      <c r="C43" s="89">
        <v>170000</v>
      </c>
      <c r="D43" s="89">
        <v>1512225.43</v>
      </c>
      <c r="E43" s="89">
        <v>1484539.52</v>
      </c>
      <c r="F43" s="89">
        <v>1484539.52</v>
      </c>
      <c r="G43" s="89">
        <f t="shared" si="8"/>
        <v>27685.909999999916</v>
      </c>
    </row>
    <row r="44" spans="1:7" x14ac:dyDescent="0.25">
      <c r="A44" s="45" t="s">
        <v>63</v>
      </c>
      <c r="B44" s="89">
        <v>0</v>
      </c>
      <c r="C44" s="89">
        <v>0</v>
      </c>
      <c r="D44" s="89">
        <v>0</v>
      </c>
      <c r="E44" s="89">
        <v>0</v>
      </c>
      <c r="F44" s="89">
        <v>0</v>
      </c>
      <c r="G44" s="89">
        <f t="shared" si="8"/>
        <v>0</v>
      </c>
    </row>
    <row r="45" spans="1:7" x14ac:dyDescent="0.25">
      <c r="A45" s="45" t="s">
        <v>64</v>
      </c>
      <c r="B45" s="89">
        <v>0</v>
      </c>
      <c r="C45" s="89">
        <v>0</v>
      </c>
      <c r="D45" s="89">
        <v>0</v>
      </c>
      <c r="E45" s="89">
        <v>0</v>
      </c>
      <c r="F45" s="89">
        <v>0</v>
      </c>
      <c r="G45" s="89">
        <f t="shared" si="8"/>
        <v>0</v>
      </c>
    </row>
    <row r="46" spans="1:7" x14ac:dyDescent="0.25">
      <c r="A46" s="45" t="s">
        <v>65</v>
      </c>
      <c r="B46" s="89">
        <v>0</v>
      </c>
      <c r="C46" s="89">
        <v>95000000</v>
      </c>
      <c r="D46" s="89">
        <v>95000000</v>
      </c>
      <c r="E46" s="89">
        <v>95000000</v>
      </c>
      <c r="F46" s="89">
        <v>95000000</v>
      </c>
      <c r="G46" s="89">
        <f t="shared" si="8"/>
        <v>0</v>
      </c>
    </row>
    <row r="47" spans="1:7" x14ac:dyDescent="0.25">
      <c r="A47" s="45" t="s">
        <v>66</v>
      </c>
      <c r="B47" s="89">
        <v>60000</v>
      </c>
      <c r="C47" s="89">
        <v>2235344.5</v>
      </c>
      <c r="D47" s="89">
        <v>2295344.5</v>
      </c>
      <c r="E47" s="89">
        <v>2295344.5</v>
      </c>
      <c r="F47" s="89">
        <v>2295344.5</v>
      </c>
      <c r="G47" s="89">
        <f t="shared" si="8"/>
        <v>0</v>
      </c>
    </row>
    <row r="48" spans="1:7" x14ac:dyDescent="0.25">
      <c r="A48" s="44" t="s">
        <v>67</v>
      </c>
      <c r="B48" s="88">
        <f t="shared" ref="B48:G48" si="9">SUM(B49:B57)</f>
        <v>109604411.16000001</v>
      </c>
      <c r="C48" s="88">
        <f t="shared" si="9"/>
        <v>231772612.09999999</v>
      </c>
      <c r="D48" s="88">
        <f t="shared" si="9"/>
        <v>341377023.25999993</v>
      </c>
      <c r="E48" s="88">
        <f t="shared" si="9"/>
        <v>133346794.02000001</v>
      </c>
      <c r="F48" s="88">
        <f t="shared" si="9"/>
        <v>133346794.02000001</v>
      </c>
      <c r="G48" s="88">
        <f t="shared" si="9"/>
        <v>208030229.23999998</v>
      </c>
    </row>
    <row r="49" spans="1:7" x14ac:dyDescent="0.25">
      <c r="A49" s="45" t="s">
        <v>68</v>
      </c>
      <c r="B49" s="89">
        <v>35934184.289999999</v>
      </c>
      <c r="C49" s="89">
        <v>23595840.420000002</v>
      </c>
      <c r="D49" s="89">
        <v>59530024.710000001</v>
      </c>
      <c r="E49" s="89">
        <v>26998224.949999999</v>
      </c>
      <c r="F49" s="89">
        <v>26998224.949999999</v>
      </c>
      <c r="G49" s="89">
        <f>D49-E49</f>
        <v>32531799.760000002</v>
      </c>
    </row>
    <row r="50" spans="1:7" x14ac:dyDescent="0.25">
      <c r="A50" s="45" t="s">
        <v>69</v>
      </c>
      <c r="B50" s="89">
        <v>1743729</v>
      </c>
      <c r="C50" s="89">
        <v>16607452.65</v>
      </c>
      <c r="D50" s="89">
        <v>18351181.649999999</v>
      </c>
      <c r="E50" s="89">
        <v>8797827.1600000001</v>
      </c>
      <c r="F50" s="89">
        <v>8797827.1600000001</v>
      </c>
      <c r="G50" s="89">
        <f t="shared" ref="G50:G57" si="10">D50-E50</f>
        <v>9553354.4899999984</v>
      </c>
    </row>
    <row r="51" spans="1:7" x14ac:dyDescent="0.25">
      <c r="A51" s="45" t="s">
        <v>70</v>
      </c>
      <c r="B51" s="89">
        <v>1601948</v>
      </c>
      <c r="C51" s="89">
        <v>14984.41</v>
      </c>
      <c r="D51" s="89">
        <v>1616932.41</v>
      </c>
      <c r="E51" s="89">
        <v>1276927.83</v>
      </c>
      <c r="F51" s="89">
        <v>1276927.83</v>
      </c>
      <c r="G51" s="89">
        <f t="shared" si="10"/>
        <v>340004.57999999984</v>
      </c>
    </row>
    <row r="52" spans="1:7" x14ac:dyDescent="0.25">
      <c r="A52" s="45" t="s">
        <v>71</v>
      </c>
      <c r="B52" s="89">
        <v>20502000</v>
      </c>
      <c r="C52" s="89">
        <v>62371391.100000001</v>
      </c>
      <c r="D52" s="89">
        <v>82873391.099999994</v>
      </c>
      <c r="E52" s="89">
        <v>39119316.310000002</v>
      </c>
      <c r="F52" s="89">
        <v>39119316.310000002</v>
      </c>
      <c r="G52" s="89">
        <f t="shared" si="10"/>
        <v>43754074.789999992</v>
      </c>
    </row>
    <row r="53" spans="1:7" x14ac:dyDescent="0.25">
      <c r="A53" s="45" t="s">
        <v>72</v>
      </c>
      <c r="B53" s="89">
        <v>719880</v>
      </c>
      <c r="C53" s="89">
        <v>16541166.07</v>
      </c>
      <c r="D53" s="89">
        <v>17261046.07</v>
      </c>
      <c r="E53" s="89">
        <v>7240959.9100000001</v>
      </c>
      <c r="F53" s="89">
        <v>7240959.9100000001</v>
      </c>
      <c r="G53" s="89">
        <f t="shared" si="10"/>
        <v>10020086.16</v>
      </c>
    </row>
    <row r="54" spans="1:7" x14ac:dyDescent="0.25">
      <c r="A54" s="45" t="s">
        <v>73</v>
      </c>
      <c r="B54" s="89">
        <v>44440514.359999999</v>
      </c>
      <c r="C54" s="89">
        <v>58605675.350000001</v>
      </c>
      <c r="D54" s="89">
        <v>103046189.70999999</v>
      </c>
      <c r="E54" s="89">
        <v>18728177.399999999</v>
      </c>
      <c r="F54" s="89">
        <v>18728177.399999999</v>
      </c>
      <c r="G54" s="89">
        <f t="shared" si="10"/>
        <v>84318012.310000002</v>
      </c>
    </row>
    <row r="55" spans="1:7" x14ac:dyDescent="0.25">
      <c r="A55" s="45" t="s">
        <v>74</v>
      </c>
      <c r="B55" s="89">
        <v>0</v>
      </c>
      <c r="C55" s="89">
        <v>0</v>
      </c>
      <c r="D55" s="89">
        <v>0</v>
      </c>
      <c r="E55" s="89">
        <v>0</v>
      </c>
      <c r="F55" s="89">
        <v>0</v>
      </c>
      <c r="G55" s="89">
        <f t="shared" si="10"/>
        <v>0</v>
      </c>
    </row>
    <row r="56" spans="1:7" x14ac:dyDescent="0.25">
      <c r="A56" s="45" t="s">
        <v>75</v>
      </c>
      <c r="B56" s="89">
        <v>0</v>
      </c>
      <c r="C56" s="89">
        <v>46307091.210000001</v>
      </c>
      <c r="D56" s="89">
        <v>46307091.210000001</v>
      </c>
      <c r="E56" s="89">
        <v>30770644.809999999</v>
      </c>
      <c r="F56" s="89">
        <v>30770644.809999999</v>
      </c>
      <c r="G56" s="89">
        <f t="shared" si="10"/>
        <v>15536446.400000002</v>
      </c>
    </row>
    <row r="57" spans="1:7" x14ac:dyDescent="0.25">
      <c r="A57" s="45" t="s">
        <v>76</v>
      </c>
      <c r="B57" s="89">
        <v>4662155.51</v>
      </c>
      <c r="C57" s="89">
        <v>7729010.8899999997</v>
      </c>
      <c r="D57" s="89">
        <v>12391166.4</v>
      </c>
      <c r="E57" s="89">
        <v>414715.65</v>
      </c>
      <c r="F57" s="89">
        <v>414715.65</v>
      </c>
      <c r="G57" s="89">
        <f t="shared" si="10"/>
        <v>11976450.75</v>
      </c>
    </row>
    <row r="58" spans="1:7" x14ac:dyDescent="0.25">
      <c r="A58" s="44" t="s">
        <v>77</v>
      </c>
      <c r="B58" s="88">
        <f t="shared" ref="B58:G58" si="11">SUM(B59:B61)</f>
        <v>920157563.49000001</v>
      </c>
      <c r="C58" s="88">
        <f t="shared" si="11"/>
        <v>1834002414.72</v>
      </c>
      <c r="D58" s="88">
        <f t="shared" si="11"/>
        <v>2754159978.21</v>
      </c>
      <c r="E58" s="88">
        <f t="shared" si="11"/>
        <v>707088474.06999993</v>
      </c>
      <c r="F58" s="88">
        <f t="shared" si="11"/>
        <v>696470474.94000006</v>
      </c>
      <c r="G58" s="88">
        <f t="shared" si="11"/>
        <v>2047071504.1400001</v>
      </c>
    </row>
    <row r="59" spans="1:7" x14ac:dyDescent="0.25">
      <c r="A59" s="45" t="s">
        <v>78</v>
      </c>
      <c r="B59" s="89">
        <v>325678785.47000003</v>
      </c>
      <c r="C59" s="89">
        <v>1265421367.6900001</v>
      </c>
      <c r="D59" s="89">
        <v>1591100153.1600001</v>
      </c>
      <c r="E59" s="89">
        <v>523214542</v>
      </c>
      <c r="F59" s="89">
        <v>513870684.98000002</v>
      </c>
      <c r="G59" s="89">
        <f>D59-E59</f>
        <v>1067885611.1600001</v>
      </c>
    </row>
    <row r="60" spans="1:7" x14ac:dyDescent="0.25">
      <c r="A60" s="45" t="s">
        <v>79</v>
      </c>
      <c r="B60" s="89">
        <v>594478778.01999998</v>
      </c>
      <c r="C60" s="89">
        <v>568581047.02999997</v>
      </c>
      <c r="D60" s="89">
        <v>1163059825.05</v>
      </c>
      <c r="E60" s="89">
        <v>183873932.06999999</v>
      </c>
      <c r="F60" s="89">
        <v>182599789.96000001</v>
      </c>
      <c r="G60" s="89">
        <f t="shared" ref="G60:G61" si="12">D60-E60</f>
        <v>979185892.98000002</v>
      </c>
    </row>
    <row r="61" spans="1:7" x14ac:dyDescent="0.25">
      <c r="A61" s="45" t="s">
        <v>80</v>
      </c>
      <c r="B61" s="89">
        <v>0</v>
      </c>
      <c r="C61" s="89">
        <v>0</v>
      </c>
      <c r="D61" s="89">
        <v>0</v>
      </c>
      <c r="E61" s="89">
        <v>0</v>
      </c>
      <c r="F61" s="89">
        <v>0</v>
      </c>
      <c r="G61" s="89">
        <f t="shared" si="12"/>
        <v>0</v>
      </c>
    </row>
    <row r="62" spans="1:7" x14ac:dyDescent="0.25">
      <c r="A62" s="44" t="s">
        <v>81</v>
      </c>
      <c r="B62" s="88">
        <f t="shared" ref="B62:G62" si="13">SUM(B63:B67,B69:B70)</f>
        <v>150000000</v>
      </c>
      <c r="C62" s="88">
        <f t="shared" si="13"/>
        <v>-40701761.420000002</v>
      </c>
      <c r="D62" s="88">
        <f t="shared" si="13"/>
        <v>109298238.58</v>
      </c>
      <c r="E62" s="88">
        <f t="shared" si="13"/>
        <v>0</v>
      </c>
      <c r="F62" s="88">
        <f t="shared" si="13"/>
        <v>0</v>
      </c>
      <c r="G62" s="88">
        <f t="shared" si="13"/>
        <v>109298238.58</v>
      </c>
    </row>
    <row r="63" spans="1:7" x14ac:dyDescent="0.25">
      <c r="A63" s="45" t="s">
        <v>82</v>
      </c>
      <c r="B63" s="89">
        <v>0</v>
      </c>
      <c r="C63" s="89">
        <v>0</v>
      </c>
      <c r="D63" s="89">
        <v>0</v>
      </c>
      <c r="E63" s="89">
        <v>0</v>
      </c>
      <c r="F63" s="89">
        <v>0</v>
      </c>
      <c r="G63" s="89">
        <f>D63-E63</f>
        <v>0</v>
      </c>
    </row>
    <row r="64" spans="1:7" x14ac:dyDescent="0.25">
      <c r="A64" s="45" t="s">
        <v>83</v>
      </c>
      <c r="B64" s="89">
        <v>0</v>
      </c>
      <c r="C64" s="89">
        <v>0</v>
      </c>
      <c r="D64" s="89">
        <v>0</v>
      </c>
      <c r="E64" s="89">
        <v>0</v>
      </c>
      <c r="F64" s="89">
        <v>0</v>
      </c>
      <c r="G64" s="89">
        <f t="shared" ref="G64:G70" si="14">D64-E64</f>
        <v>0</v>
      </c>
    </row>
    <row r="65" spans="1:7" x14ac:dyDescent="0.25">
      <c r="A65" s="45" t="s">
        <v>84</v>
      </c>
      <c r="B65" s="89">
        <v>0</v>
      </c>
      <c r="C65" s="89">
        <v>0</v>
      </c>
      <c r="D65" s="89">
        <v>0</v>
      </c>
      <c r="E65" s="89">
        <v>0</v>
      </c>
      <c r="F65" s="89">
        <v>0</v>
      </c>
      <c r="G65" s="89">
        <f t="shared" si="14"/>
        <v>0</v>
      </c>
    </row>
    <row r="66" spans="1:7" x14ac:dyDescent="0.25">
      <c r="A66" s="45" t="s">
        <v>85</v>
      </c>
      <c r="B66" s="89">
        <v>0</v>
      </c>
      <c r="C66" s="89">
        <v>0</v>
      </c>
      <c r="D66" s="89">
        <v>0</v>
      </c>
      <c r="E66" s="89">
        <v>0</v>
      </c>
      <c r="F66" s="89">
        <v>0</v>
      </c>
      <c r="G66" s="89">
        <f t="shared" si="14"/>
        <v>0</v>
      </c>
    </row>
    <row r="67" spans="1:7" x14ac:dyDescent="0.25">
      <c r="A67" s="45" t="s">
        <v>86</v>
      </c>
      <c r="B67" s="89">
        <v>0</v>
      </c>
      <c r="C67" s="89">
        <v>0</v>
      </c>
      <c r="D67" s="89">
        <v>0</v>
      </c>
      <c r="E67" s="89">
        <v>0</v>
      </c>
      <c r="F67" s="89">
        <v>0</v>
      </c>
      <c r="G67" s="89">
        <f t="shared" si="14"/>
        <v>0</v>
      </c>
    </row>
    <row r="68" spans="1:7" x14ac:dyDescent="0.25">
      <c r="A68" s="45" t="s">
        <v>87</v>
      </c>
      <c r="B68" s="89">
        <v>0</v>
      </c>
      <c r="C68" s="89">
        <v>0</v>
      </c>
      <c r="D68" s="89">
        <v>0</v>
      </c>
      <c r="E68" s="89">
        <v>0</v>
      </c>
      <c r="F68" s="89">
        <v>0</v>
      </c>
      <c r="G68" s="89">
        <f t="shared" si="14"/>
        <v>0</v>
      </c>
    </row>
    <row r="69" spans="1:7" x14ac:dyDescent="0.25">
      <c r="A69" s="45" t="s">
        <v>88</v>
      </c>
      <c r="B69" s="89">
        <v>0</v>
      </c>
      <c r="C69" s="89">
        <v>0</v>
      </c>
      <c r="D69" s="89">
        <v>0</v>
      </c>
      <c r="E69" s="89">
        <v>0</v>
      </c>
      <c r="F69" s="89">
        <v>0</v>
      </c>
      <c r="G69" s="89">
        <f t="shared" si="14"/>
        <v>0</v>
      </c>
    </row>
    <row r="70" spans="1:7" x14ac:dyDescent="0.25">
      <c r="A70" s="45" t="s">
        <v>89</v>
      </c>
      <c r="B70" s="89">
        <v>150000000</v>
      </c>
      <c r="C70" s="89">
        <v>-40701761.420000002</v>
      </c>
      <c r="D70" s="89">
        <v>109298238.58</v>
      </c>
      <c r="E70" s="89">
        <v>0</v>
      </c>
      <c r="F70" s="89">
        <v>0</v>
      </c>
      <c r="G70" s="89">
        <f t="shared" si="14"/>
        <v>109298238.58</v>
      </c>
    </row>
    <row r="71" spans="1:7" x14ac:dyDescent="0.25">
      <c r="A71" s="44" t="s">
        <v>90</v>
      </c>
      <c r="B71" s="88">
        <f t="shared" ref="B71:G71" si="15">SUM(B72:B74)</f>
        <v>0</v>
      </c>
      <c r="C71" s="88">
        <f t="shared" si="15"/>
        <v>0</v>
      </c>
      <c r="D71" s="88">
        <f t="shared" si="15"/>
        <v>0</v>
      </c>
      <c r="E71" s="88">
        <f t="shared" si="15"/>
        <v>0</v>
      </c>
      <c r="F71" s="88">
        <f t="shared" si="15"/>
        <v>0</v>
      </c>
      <c r="G71" s="88">
        <f t="shared" si="15"/>
        <v>0</v>
      </c>
    </row>
    <row r="72" spans="1:7" x14ac:dyDescent="0.25">
      <c r="A72" s="45" t="s">
        <v>91</v>
      </c>
      <c r="B72" s="89">
        <v>0</v>
      </c>
      <c r="C72" s="89">
        <v>0</v>
      </c>
      <c r="D72" s="89">
        <v>0</v>
      </c>
      <c r="E72" s="89">
        <v>0</v>
      </c>
      <c r="F72" s="89">
        <v>0</v>
      </c>
      <c r="G72" s="89">
        <f>D72-E72</f>
        <v>0</v>
      </c>
    </row>
    <row r="73" spans="1:7" x14ac:dyDescent="0.25">
      <c r="A73" s="45" t="s">
        <v>92</v>
      </c>
      <c r="B73" s="89">
        <v>0</v>
      </c>
      <c r="C73" s="89">
        <v>0</v>
      </c>
      <c r="D73" s="89">
        <v>0</v>
      </c>
      <c r="E73" s="89">
        <v>0</v>
      </c>
      <c r="F73" s="89">
        <v>0</v>
      </c>
      <c r="G73" s="89">
        <f t="shared" ref="G73:G74" si="16">D73-E73</f>
        <v>0</v>
      </c>
    </row>
    <row r="74" spans="1:7" x14ac:dyDescent="0.25">
      <c r="A74" s="45" t="s">
        <v>93</v>
      </c>
      <c r="B74" s="89">
        <v>0</v>
      </c>
      <c r="C74" s="89">
        <v>0</v>
      </c>
      <c r="D74" s="89">
        <v>0</v>
      </c>
      <c r="E74" s="89">
        <v>0</v>
      </c>
      <c r="F74" s="89">
        <v>0</v>
      </c>
      <c r="G74" s="89">
        <f t="shared" si="16"/>
        <v>0</v>
      </c>
    </row>
    <row r="75" spans="1:7" x14ac:dyDescent="0.25">
      <c r="A75" s="44" t="s">
        <v>94</v>
      </c>
      <c r="B75" s="88">
        <f t="shared" ref="B75:G75" si="17">SUM(B76:B82)</f>
        <v>0</v>
      </c>
      <c r="C75" s="88">
        <f t="shared" si="17"/>
        <v>3165616.51</v>
      </c>
      <c r="D75" s="88">
        <f t="shared" si="17"/>
        <v>3165616.51</v>
      </c>
      <c r="E75" s="88">
        <f t="shared" si="17"/>
        <v>2010504.44</v>
      </c>
      <c r="F75" s="88">
        <f t="shared" si="17"/>
        <v>2010504.44</v>
      </c>
      <c r="G75" s="88">
        <f t="shared" si="17"/>
        <v>1155112.07</v>
      </c>
    </row>
    <row r="76" spans="1:7" x14ac:dyDescent="0.25">
      <c r="A76" s="45" t="s">
        <v>95</v>
      </c>
      <c r="B76" s="89">
        <v>0</v>
      </c>
      <c r="C76" s="89">
        <v>839402.28</v>
      </c>
      <c r="D76" s="89">
        <v>839402.28</v>
      </c>
      <c r="E76" s="89">
        <v>787775.52</v>
      </c>
      <c r="F76" s="89">
        <v>787775.52</v>
      </c>
      <c r="G76" s="89">
        <f>D76-E76</f>
        <v>51626.760000000009</v>
      </c>
    </row>
    <row r="77" spans="1:7" x14ac:dyDescent="0.25">
      <c r="A77" s="45" t="s">
        <v>96</v>
      </c>
      <c r="B77" s="89">
        <v>0</v>
      </c>
      <c r="C77" s="89">
        <v>2326214.23</v>
      </c>
      <c r="D77" s="89">
        <v>2326214.23</v>
      </c>
      <c r="E77" s="89">
        <v>1222728.92</v>
      </c>
      <c r="F77" s="89">
        <v>1222728.92</v>
      </c>
      <c r="G77" s="89">
        <f t="shared" ref="G77:G82" si="18">D77-E77</f>
        <v>1103485.31</v>
      </c>
    </row>
    <row r="78" spans="1:7" x14ac:dyDescent="0.25">
      <c r="A78" s="45" t="s">
        <v>97</v>
      </c>
      <c r="B78" s="89">
        <v>0</v>
      </c>
      <c r="C78" s="89">
        <v>0</v>
      </c>
      <c r="D78" s="89">
        <v>0</v>
      </c>
      <c r="E78" s="89">
        <v>0</v>
      </c>
      <c r="F78" s="89">
        <v>0</v>
      </c>
      <c r="G78" s="89">
        <f t="shared" si="18"/>
        <v>0</v>
      </c>
    </row>
    <row r="79" spans="1:7" x14ac:dyDescent="0.25">
      <c r="A79" s="45" t="s">
        <v>98</v>
      </c>
      <c r="B79" s="89">
        <v>0</v>
      </c>
      <c r="C79" s="89">
        <v>0</v>
      </c>
      <c r="D79" s="89">
        <v>0</v>
      </c>
      <c r="E79" s="89">
        <v>0</v>
      </c>
      <c r="F79" s="89">
        <v>0</v>
      </c>
      <c r="G79" s="89">
        <f t="shared" si="18"/>
        <v>0</v>
      </c>
    </row>
    <row r="80" spans="1:7" x14ac:dyDescent="0.25">
      <c r="A80" s="45" t="s">
        <v>99</v>
      </c>
      <c r="B80" s="89">
        <v>0</v>
      </c>
      <c r="C80" s="89">
        <v>0</v>
      </c>
      <c r="D80" s="89">
        <v>0</v>
      </c>
      <c r="E80" s="89">
        <v>0</v>
      </c>
      <c r="F80" s="89">
        <v>0</v>
      </c>
      <c r="G80" s="89">
        <f t="shared" si="18"/>
        <v>0</v>
      </c>
    </row>
    <row r="81" spans="1:7" x14ac:dyDescent="0.25">
      <c r="A81" s="45" t="s">
        <v>100</v>
      </c>
      <c r="B81" s="89">
        <v>0</v>
      </c>
      <c r="C81" s="89">
        <v>0</v>
      </c>
      <c r="D81" s="89">
        <v>0</v>
      </c>
      <c r="E81" s="89">
        <v>0</v>
      </c>
      <c r="F81" s="89">
        <v>0</v>
      </c>
      <c r="G81" s="89">
        <f t="shared" si="18"/>
        <v>0</v>
      </c>
    </row>
    <row r="82" spans="1:7" x14ac:dyDescent="0.25">
      <c r="A82" s="45" t="s">
        <v>101</v>
      </c>
      <c r="B82" s="89">
        <v>0</v>
      </c>
      <c r="C82" s="89">
        <v>0</v>
      </c>
      <c r="D82" s="89">
        <v>0</v>
      </c>
      <c r="E82" s="89">
        <v>0</v>
      </c>
      <c r="F82" s="89">
        <v>0</v>
      </c>
      <c r="G82" s="89">
        <f t="shared" si="18"/>
        <v>0</v>
      </c>
    </row>
    <row r="83" spans="1:7" x14ac:dyDescent="0.25">
      <c r="A83" s="46"/>
      <c r="B83" s="38"/>
      <c r="C83" s="38"/>
      <c r="D83" s="38"/>
      <c r="E83" s="38"/>
      <c r="F83" s="38"/>
      <c r="G83" s="38"/>
    </row>
    <row r="84" spans="1:7" x14ac:dyDescent="0.25">
      <c r="A84" s="6" t="s">
        <v>102</v>
      </c>
      <c r="B84" s="88">
        <f t="shared" ref="B84:G84" si="19">SUM(B85,B93,B103,B113,B123,B133,B137,B146,B150)</f>
        <v>1808522536.4100001</v>
      </c>
      <c r="C84" s="88">
        <f t="shared" si="19"/>
        <v>584417213.00999999</v>
      </c>
      <c r="D84" s="88">
        <f t="shared" si="19"/>
        <v>2392939749.4200001</v>
      </c>
      <c r="E84" s="88">
        <f t="shared" si="19"/>
        <v>2137505120.4799998</v>
      </c>
      <c r="F84" s="88">
        <f t="shared" si="19"/>
        <v>1897880135.8500001</v>
      </c>
      <c r="G84" s="88">
        <f t="shared" si="19"/>
        <v>255434628.94000006</v>
      </c>
    </row>
    <row r="85" spans="1:7" x14ac:dyDescent="0.25">
      <c r="A85" s="44" t="s">
        <v>29</v>
      </c>
      <c r="B85" s="88">
        <f t="shared" ref="B85:G85" si="20">SUM(B86:B92)</f>
        <v>407783184.99000001</v>
      </c>
      <c r="C85" s="88">
        <f t="shared" si="20"/>
        <v>-93475251.25</v>
      </c>
      <c r="D85" s="88">
        <f t="shared" si="20"/>
        <v>314307933.74000001</v>
      </c>
      <c r="E85" s="88">
        <f t="shared" si="20"/>
        <v>314307933.74000001</v>
      </c>
      <c r="F85" s="88">
        <f t="shared" si="20"/>
        <v>280308834.37</v>
      </c>
      <c r="G85" s="88">
        <f t="shared" si="20"/>
        <v>0</v>
      </c>
    </row>
    <row r="86" spans="1:7" x14ac:dyDescent="0.25">
      <c r="A86" s="45" t="s">
        <v>30</v>
      </c>
      <c r="B86" s="89">
        <v>0</v>
      </c>
      <c r="C86" s="89">
        <v>17555169.690000001</v>
      </c>
      <c r="D86" s="89">
        <v>17555169.690000001</v>
      </c>
      <c r="E86" s="89">
        <v>17555169.690000001</v>
      </c>
      <c r="F86" s="89">
        <v>17555169.690000001</v>
      </c>
      <c r="G86" s="89">
        <f>D86-E86</f>
        <v>0</v>
      </c>
    </row>
    <row r="87" spans="1:7" x14ac:dyDescent="0.25">
      <c r="A87" s="45" t="s">
        <v>31</v>
      </c>
      <c r="B87" s="89">
        <v>0</v>
      </c>
      <c r="C87" s="89">
        <v>0</v>
      </c>
      <c r="D87" s="89">
        <v>0</v>
      </c>
      <c r="E87" s="89">
        <v>0</v>
      </c>
      <c r="F87" s="89">
        <v>0</v>
      </c>
      <c r="G87" s="89">
        <f t="shared" ref="G87:G92" si="21">D87-E87</f>
        <v>0</v>
      </c>
    </row>
    <row r="88" spans="1:7" x14ac:dyDescent="0.25">
      <c r="A88" s="45" t="s">
        <v>32</v>
      </c>
      <c r="B88" s="89">
        <v>0</v>
      </c>
      <c r="C88" s="89">
        <v>3315101.17</v>
      </c>
      <c r="D88" s="89">
        <v>3315101.17</v>
      </c>
      <c r="E88" s="89">
        <v>3315101.17</v>
      </c>
      <c r="F88" s="89">
        <v>3315101.17</v>
      </c>
      <c r="G88" s="89">
        <f t="shared" si="21"/>
        <v>0</v>
      </c>
    </row>
    <row r="89" spans="1:7" x14ac:dyDescent="0.25">
      <c r="A89" s="45" t="s">
        <v>33</v>
      </c>
      <c r="B89" s="89">
        <v>407783184.99000001</v>
      </c>
      <c r="C89" s="89">
        <v>-121835847.26000001</v>
      </c>
      <c r="D89" s="89">
        <v>285947337.73000002</v>
      </c>
      <c r="E89" s="89">
        <v>285947337.73000002</v>
      </c>
      <c r="F89" s="89">
        <v>251948238.36000001</v>
      </c>
      <c r="G89" s="89">
        <f t="shared" si="21"/>
        <v>0</v>
      </c>
    </row>
    <row r="90" spans="1:7" x14ac:dyDescent="0.25">
      <c r="A90" s="45" t="s">
        <v>34</v>
      </c>
      <c r="B90" s="89">
        <v>0</v>
      </c>
      <c r="C90" s="89">
        <v>7490325.1500000004</v>
      </c>
      <c r="D90" s="89">
        <v>7490325.1500000004</v>
      </c>
      <c r="E90" s="89">
        <v>7490325.1500000004</v>
      </c>
      <c r="F90" s="89">
        <v>7490325.1500000004</v>
      </c>
      <c r="G90" s="89">
        <f t="shared" si="21"/>
        <v>0</v>
      </c>
    </row>
    <row r="91" spans="1:7" x14ac:dyDescent="0.25">
      <c r="A91" s="45" t="s">
        <v>35</v>
      </c>
      <c r="B91" s="89">
        <v>0</v>
      </c>
      <c r="C91" s="89">
        <v>0</v>
      </c>
      <c r="D91" s="89">
        <v>0</v>
      </c>
      <c r="E91" s="89">
        <v>0</v>
      </c>
      <c r="F91" s="89">
        <v>0</v>
      </c>
      <c r="G91" s="89">
        <f t="shared" si="21"/>
        <v>0</v>
      </c>
    </row>
    <row r="92" spans="1:7" x14ac:dyDescent="0.25">
      <c r="A92" s="45" t="s">
        <v>36</v>
      </c>
      <c r="B92" s="89">
        <v>0</v>
      </c>
      <c r="C92" s="89">
        <v>0</v>
      </c>
      <c r="D92" s="89">
        <v>0</v>
      </c>
      <c r="E92" s="89">
        <v>0</v>
      </c>
      <c r="F92" s="89">
        <v>0</v>
      </c>
      <c r="G92" s="89">
        <f t="shared" si="21"/>
        <v>0</v>
      </c>
    </row>
    <row r="93" spans="1:7" x14ac:dyDescent="0.25">
      <c r="A93" s="44" t="s">
        <v>37</v>
      </c>
      <c r="B93" s="88">
        <f t="shared" ref="B93:G93" si="22">SUM(B94:B102)</f>
        <v>0</v>
      </c>
      <c r="C93" s="88">
        <f t="shared" si="22"/>
        <v>1073287.2</v>
      </c>
      <c r="D93" s="88">
        <f t="shared" si="22"/>
        <v>1073287.2</v>
      </c>
      <c r="E93" s="88">
        <f t="shared" si="22"/>
        <v>1073287.2</v>
      </c>
      <c r="F93" s="88">
        <f t="shared" si="22"/>
        <v>1073287.2</v>
      </c>
      <c r="G93" s="88">
        <f t="shared" si="22"/>
        <v>0</v>
      </c>
    </row>
    <row r="94" spans="1:7" x14ac:dyDescent="0.25">
      <c r="A94" s="45" t="s">
        <v>38</v>
      </c>
      <c r="B94" s="89">
        <v>0</v>
      </c>
      <c r="C94" s="89">
        <v>0</v>
      </c>
      <c r="D94" s="89">
        <v>0</v>
      </c>
      <c r="E94" s="89">
        <v>0</v>
      </c>
      <c r="F94" s="89">
        <v>0</v>
      </c>
      <c r="G94" s="89">
        <f>D94-E94</f>
        <v>0</v>
      </c>
    </row>
    <row r="95" spans="1:7" x14ac:dyDescent="0.25">
      <c r="A95" s="45" t="s">
        <v>39</v>
      </c>
      <c r="B95" s="89">
        <v>0</v>
      </c>
      <c r="C95" s="89">
        <v>0</v>
      </c>
      <c r="D95" s="89">
        <v>0</v>
      </c>
      <c r="E95" s="89">
        <v>0</v>
      </c>
      <c r="F95" s="89">
        <v>0</v>
      </c>
      <c r="G95" s="89">
        <f t="shared" ref="G95:G102" si="23">D95-E95</f>
        <v>0</v>
      </c>
    </row>
    <row r="96" spans="1:7" x14ac:dyDescent="0.25">
      <c r="A96" s="45" t="s">
        <v>40</v>
      </c>
      <c r="B96" s="89">
        <v>0</v>
      </c>
      <c r="C96" s="89">
        <v>0</v>
      </c>
      <c r="D96" s="89">
        <v>0</v>
      </c>
      <c r="E96" s="89">
        <v>0</v>
      </c>
      <c r="F96" s="89">
        <v>0</v>
      </c>
      <c r="G96" s="89">
        <f t="shared" si="23"/>
        <v>0</v>
      </c>
    </row>
    <row r="97" spans="1:7" x14ac:dyDescent="0.25">
      <c r="A97" s="45" t="s">
        <v>41</v>
      </c>
      <c r="B97" s="89">
        <v>0</v>
      </c>
      <c r="C97" s="89">
        <v>0</v>
      </c>
      <c r="D97" s="89">
        <v>0</v>
      </c>
      <c r="E97" s="89">
        <v>0</v>
      </c>
      <c r="F97" s="89">
        <v>0</v>
      </c>
      <c r="G97" s="89">
        <f t="shared" si="23"/>
        <v>0</v>
      </c>
    </row>
    <row r="98" spans="1:7" x14ac:dyDescent="0.25">
      <c r="A98" s="47" t="s">
        <v>42</v>
      </c>
      <c r="B98" s="89">
        <v>0</v>
      </c>
      <c r="C98" s="89">
        <v>0</v>
      </c>
      <c r="D98" s="89">
        <v>0</v>
      </c>
      <c r="E98" s="89">
        <v>0</v>
      </c>
      <c r="F98" s="89">
        <v>0</v>
      </c>
      <c r="G98" s="89">
        <f t="shared" si="23"/>
        <v>0</v>
      </c>
    </row>
    <row r="99" spans="1:7" x14ac:dyDescent="0.25">
      <c r="A99" s="45" t="s">
        <v>43</v>
      </c>
      <c r="B99" s="89">
        <v>0</v>
      </c>
      <c r="C99" s="89">
        <v>0</v>
      </c>
      <c r="D99" s="89">
        <v>0</v>
      </c>
      <c r="E99" s="89">
        <v>0</v>
      </c>
      <c r="F99" s="89">
        <v>0</v>
      </c>
      <c r="G99" s="89">
        <f t="shared" si="23"/>
        <v>0</v>
      </c>
    </row>
    <row r="100" spans="1:7" x14ac:dyDescent="0.25">
      <c r="A100" s="45" t="s">
        <v>44</v>
      </c>
      <c r="B100" s="89">
        <v>0</v>
      </c>
      <c r="C100" s="89">
        <v>1073287.2</v>
      </c>
      <c r="D100" s="89">
        <v>1073287.2</v>
      </c>
      <c r="E100" s="89">
        <v>1073287.2</v>
      </c>
      <c r="F100" s="89">
        <v>1073287.2</v>
      </c>
      <c r="G100" s="89">
        <f t="shared" si="23"/>
        <v>0</v>
      </c>
    </row>
    <row r="101" spans="1:7" x14ac:dyDescent="0.25">
      <c r="A101" s="45" t="s">
        <v>45</v>
      </c>
      <c r="B101" s="89">
        <v>0</v>
      </c>
      <c r="C101" s="89">
        <v>0</v>
      </c>
      <c r="D101" s="89">
        <v>0</v>
      </c>
      <c r="E101" s="89">
        <v>0</v>
      </c>
      <c r="F101" s="89">
        <v>0</v>
      </c>
      <c r="G101" s="89">
        <f t="shared" si="23"/>
        <v>0</v>
      </c>
    </row>
    <row r="102" spans="1:7" x14ac:dyDescent="0.25">
      <c r="A102" s="45" t="s">
        <v>46</v>
      </c>
      <c r="B102" s="89">
        <v>0</v>
      </c>
      <c r="C102" s="89">
        <v>0</v>
      </c>
      <c r="D102" s="89">
        <v>0</v>
      </c>
      <c r="E102" s="89">
        <v>0</v>
      </c>
      <c r="F102" s="89">
        <v>0</v>
      </c>
      <c r="G102" s="89">
        <f t="shared" si="23"/>
        <v>0</v>
      </c>
    </row>
    <row r="103" spans="1:7" x14ac:dyDescent="0.25">
      <c r="A103" s="44" t="s">
        <v>47</v>
      </c>
      <c r="B103" s="88">
        <f t="shared" ref="B103:G103" si="24">SUM(B104:B112)</f>
        <v>395318658.63999999</v>
      </c>
      <c r="C103" s="88">
        <f t="shared" si="24"/>
        <v>-30717274.599999994</v>
      </c>
      <c r="D103" s="88">
        <f t="shared" si="24"/>
        <v>364601384.04000002</v>
      </c>
      <c r="E103" s="88">
        <f t="shared" si="24"/>
        <v>353652419.31</v>
      </c>
      <c r="F103" s="88">
        <f t="shared" si="24"/>
        <v>353652419.31</v>
      </c>
      <c r="G103" s="88">
        <f t="shared" si="24"/>
        <v>10948964.730000019</v>
      </c>
    </row>
    <row r="104" spans="1:7" x14ac:dyDescent="0.25">
      <c r="A104" s="45" t="s">
        <v>48</v>
      </c>
      <c r="B104" s="89">
        <v>228648444.96000001</v>
      </c>
      <c r="C104" s="89">
        <v>-228648444.96000001</v>
      </c>
      <c r="D104" s="89">
        <v>0</v>
      </c>
      <c r="E104" s="89">
        <v>0</v>
      </c>
      <c r="F104" s="89">
        <v>0</v>
      </c>
      <c r="G104" s="89">
        <f>D104-E104</f>
        <v>0</v>
      </c>
    </row>
    <row r="105" spans="1:7" x14ac:dyDescent="0.25">
      <c r="A105" s="45" t="s">
        <v>49</v>
      </c>
      <c r="B105" s="89">
        <v>0</v>
      </c>
      <c r="C105" s="89">
        <v>0</v>
      </c>
      <c r="D105" s="89">
        <v>0</v>
      </c>
      <c r="E105" s="89">
        <v>0</v>
      </c>
      <c r="F105" s="89">
        <v>0</v>
      </c>
      <c r="G105" s="89">
        <f t="shared" ref="G105:G112" si="25">D105-E105</f>
        <v>0</v>
      </c>
    </row>
    <row r="106" spans="1:7" x14ac:dyDescent="0.25">
      <c r="A106" s="45" t="s">
        <v>50</v>
      </c>
      <c r="B106" s="89">
        <v>0</v>
      </c>
      <c r="C106" s="89">
        <v>0</v>
      </c>
      <c r="D106" s="89">
        <v>0</v>
      </c>
      <c r="E106" s="89">
        <v>0</v>
      </c>
      <c r="F106" s="89">
        <v>0</v>
      </c>
      <c r="G106" s="89">
        <f t="shared" si="25"/>
        <v>0</v>
      </c>
    </row>
    <row r="107" spans="1:7" x14ac:dyDescent="0.25">
      <c r="A107" s="45" t="s">
        <v>51</v>
      </c>
      <c r="B107" s="89">
        <v>0</v>
      </c>
      <c r="C107" s="89">
        <v>0</v>
      </c>
      <c r="D107" s="89">
        <v>0</v>
      </c>
      <c r="E107" s="89">
        <v>0</v>
      </c>
      <c r="F107" s="89">
        <v>0</v>
      </c>
      <c r="G107" s="89">
        <f t="shared" si="25"/>
        <v>0</v>
      </c>
    </row>
    <row r="108" spans="1:7" x14ac:dyDescent="0.25">
      <c r="A108" s="45" t="s">
        <v>52</v>
      </c>
      <c r="B108" s="89">
        <v>166059516.68000001</v>
      </c>
      <c r="C108" s="89">
        <v>197831170.36000001</v>
      </c>
      <c r="D108" s="89">
        <v>363890687.04000002</v>
      </c>
      <c r="E108" s="89">
        <v>352961187.31</v>
      </c>
      <c r="F108" s="89">
        <v>352961187.31</v>
      </c>
      <c r="G108" s="89">
        <f t="shared" si="25"/>
        <v>10929499.730000019</v>
      </c>
    </row>
    <row r="109" spans="1:7" x14ac:dyDescent="0.25">
      <c r="A109" s="45" t="s">
        <v>53</v>
      </c>
      <c r="B109" s="89">
        <v>0</v>
      </c>
      <c r="C109" s="89">
        <v>0</v>
      </c>
      <c r="D109" s="89">
        <v>0</v>
      </c>
      <c r="E109" s="89">
        <v>0</v>
      </c>
      <c r="F109" s="89">
        <v>0</v>
      </c>
      <c r="G109" s="89">
        <f t="shared" si="25"/>
        <v>0</v>
      </c>
    </row>
    <row r="110" spans="1:7" x14ac:dyDescent="0.25">
      <c r="A110" s="45" t="s">
        <v>54</v>
      </c>
      <c r="B110" s="89">
        <v>0</v>
      </c>
      <c r="C110" s="89">
        <v>0</v>
      </c>
      <c r="D110" s="89">
        <v>0</v>
      </c>
      <c r="E110" s="89">
        <v>0</v>
      </c>
      <c r="F110" s="89">
        <v>0</v>
      </c>
      <c r="G110" s="89">
        <f t="shared" si="25"/>
        <v>0</v>
      </c>
    </row>
    <row r="111" spans="1:7" x14ac:dyDescent="0.25">
      <c r="A111" s="45" t="s">
        <v>55</v>
      </c>
      <c r="B111" s="89">
        <v>0</v>
      </c>
      <c r="C111" s="89">
        <v>200000</v>
      </c>
      <c r="D111" s="89">
        <v>200000</v>
      </c>
      <c r="E111" s="89">
        <v>200000</v>
      </c>
      <c r="F111" s="89">
        <v>200000</v>
      </c>
      <c r="G111" s="89">
        <f t="shared" si="25"/>
        <v>0</v>
      </c>
    </row>
    <row r="112" spans="1:7" x14ac:dyDescent="0.25">
      <c r="A112" s="45" t="s">
        <v>56</v>
      </c>
      <c r="B112" s="89">
        <v>610697</v>
      </c>
      <c r="C112" s="89">
        <v>-100000</v>
      </c>
      <c r="D112" s="89">
        <v>510697</v>
      </c>
      <c r="E112" s="89">
        <v>491232</v>
      </c>
      <c r="F112" s="89">
        <v>491232</v>
      </c>
      <c r="G112" s="89">
        <f t="shared" si="25"/>
        <v>19465</v>
      </c>
    </row>
    <row r="113" spans="1:7" x14ac:dyDescent="0.25">
      <c r="A113" s="44" t="s">
        <v>57</v>
      </c>
      <c r="B113" s="88">
        <f t="shared" ref="B113:G113" si="26">SUM(B114:B122)</f>
        <v>228612050.78999999</v>
      </c>
      <c r="C113" s="88">
        <f t="shared" si="26"/>
        <v>228059122.94000003</v>
      </c>
      <c r="D113" s="88">
        <f t="shared" si="26"/>
        <v>456671173.72999996</v>
      </c>
      <c r="E113" s="88">
        <f t="shared" si="26"/>
        <v>443528276.87</v>
      </c>
      <c r="F113" s="88">
        <f t="shared" si="26"/>
        <v>443528276.87</v>
      </c>
      <c r="G113" s="88">
        <f t="shared" si="26"/>
        <v>13142896.859999979</v>
      </c>
    </row>
    <row r="114" spans="1:7" x14ac:dyDescent="0.25">
      <c r="A114" s="45" t="s">
        <v>58</v>
      </c>
      <c r="B114" s="89">
        <v>0</v>
      </c>
      <c r="C114" s="89">
        <v>27263037.68</v>
      </c>
      <c r="D114" s="89">
        <v>27263037.68</v>
      </c>
      <c r="E114" s="89">
        <v>27263037.68</v>
      </c>
      <c r="F114" s="89">
        <v>27263037.68</v>
      </c>
      <c r="G114" s="89">
        <f>D114-E114</f>
        <v>0</v>
      </c>
    </row>
    <row r="115" spans="1:7" x14ac:dyDescent="0.25">
      <c r="A115" s="45" t="s">
        <v>59</v>
      </c>
      <c r="B115" s="89">
        <v>228612050.78999999</v>
      </c>
      <c r="C115" s="89">
        <v>192695996.05000001</v>
      </c>
      <c r="D115" s="89">
        <v>421308046.83999997</v>
      </c>
      <c r="E115" s="89">
        <v>409776362.13</v>
      </c>
      <c r="F115" s="89">
        <v>409776362.13</v>
      </c>
      <c r="G115" s="89">
        <f t="shared" ref="G115:G122" si="27">D115-E115</f>
        <v>11531684.709999979</v>
      </c>
    </row>
    <row r="116" spans="1:7" x14ac:dyDescent="0.25">
      <c r="A116" s="45" t="s">
        <v>60</v>
      </c>
      <c r="B116" s="89">
        <v>0</v>
      </c>
      <c r="C116" s="89">
        <v>3700089.21</v>
      </c>
      <c r="D116" s="89">
        <v>3700089.21</v>
      </c>
      <c r="E116" s="89">
        <v>3685630.7</v>
      </c>
      <c r="F116" s="89">
        <v>3685630.7</v>
      </c>
      <c r="G116" s="89">
        <f t="shared" si="27"/>
        <v>14458.509999999776</v>
      </c>
    </row>
    <row r="117" spans="1:7" x14ac:dyDescent="0.25">
      <c r="A117" s="45" t="s">
        <v>61</v>
      </c>
      <c r="B117" s="89">
        <v>0</v>
      </c>
      <c r="C117" s="89">
        <v>4400000</v>
      </c>
      <c r="D117" s="89">
        <v>4400000</v>
      </c>
      <c r="E117" s="89">
        <v>2803246.36</v>
      </c>
      <c r="F117" s="89">
        <v>2803246.36</v>
      </c>
      <c r="G117" s="89">
        <f t="shared" si="27"/>
        <v>1596753.6400000001</v>
      </c>
    </row>
    <row r="118" spans="1:7" x14ac:dyDescent="0.25">
      <c r="A118" s="45" t="s">
        <v>62</v>
      </c>
      <c r="B118" s="89">
        <v>0</v>
      </c>
      <c r="C118" s="89">
        <v>0</v>
      </c>
      <c r="D118" s="89">
        <v>0</v>
      </c>
      <c r="E118" s="89">
        <v>0</v>
      </c>
      <c r="F118" s="89">
        <v>0</v>
      </c>
      <c r="G118" s="89">
        <f t="shared" si="27"/>
        <v>0</v>
      </c>
    </row>
    <row r="119" spans="1:7" x14ac:dyDescent="0.25">
      <c r="A119" s="45" t="s">
        <v>63</v>
      </c>
      <c r="B119" s="89">
        <v>0</v>
      </c>
      <c r="C119" s="89">
        <v>0</v>
      </c>
      <c r="D119" s="89">
        <v>0</v>
      </c>
      <c r="E119" s="89">
        <v>0</v>
      </c>
      <c r="F119" s="89">
        <v>0</v>
      </c>
      <c r="G119" s="89">
        <f t="shared" si="27"/>
        <v>0</v>
      </c>
    </row>
    <row r="120" spans="1:7" x14ac:dyDescent="0.25">
      <c r="A120" s="45" t="s">
        <v>64</v>
      </c>
      <c r="B120" s="89">
        <v>0</v>
      </c>
      <c r="C120" s="89">
        <v>0</v>
      </c>
      <c r="D120" s="89">
        <v>0</v>
      </c>
      <c r="E120" s="89">
        <v>0</v>
      </c>
      <c r="F120" s="89">
        <v>0</v>
      </c>
      <c r="G120" s="89">
        <f t="shared" si="27"/>
        <v>0</v>
      </c>
    </row>
    <row r="121" spans="1:7" x14ac:dyDescent="0.25">
      <c r="A121" s="45" t="s">
        <v>65</v>
      </c>
      <c r="B121" s="89">
        <v>0</v>
      </c>
      <c r="C121" s="89">
        <v>0</v>
      </c>
      <c r="D121" s="89">
        <v>0</v>
      </c>
      <c r="E121" s="89">
        <v>0</v>
      </c>
      <c r="F121" s="89">
        <v>0</v>
      </c>
      <c r="G121" s="89">
        <f t="shared" si="27"/>
        <v>0</v>
      </c>
    </row>
    <row r="122" spans="1:7" x14ac:dyDescent="0.25">
      <c r="A122" s="45" t="s">
        <v>66</v>
      </c>
      <c r="B122" s="89">
        <v>0</v>
      </c>
      <c r="C122" s="89">
        <v>0</v>
      </c>
      <c r="D122" s="89">
        <v>0</v>
      </c>
      <c r="E122" s="89">
        <v>0</v>
      </c>
      <c r="F122" s="89">
        <v>0</v>
      </c>
      <c r="G122" s="89">
        <f t="shared" si="27"/>
        <v>0</v>
      </c>
    </row>
    <row r="123" spans="1:7" x14ac:dyDescent="0.25">
      <c r="A123" s="44" t="s">
        <v>67</v>
      </c>
      <c r="B123" s="88">
        <f t="shared" ref="B123:G123" si="28">SUM(B124:B132)</f>
        <v>66872800</v>
      </c>
      <c r="C123" s="88">
        <f t="shared" si="28"/>
        <v>58719478.93</v>
      </c>
      <c r="D123" s="88">
        <f t="shared" si="28"/>
        <v>125592278.92999999</v>
      </c>
      <c r="E123" s="88">
        <f t="shared" si="28"/>
        <v>60774284.020000003</v>
      </c>
      <c r="F123" s="88">
        <f t="shared" si="28"/>
        <v>60774284.020000003</v>
      </c>
      <c r="G123" s="88">
        <f t="shared" si="28"/>
        <v>64817994.909999996</v>
      </c>
    </row>
    <row r="124" spans="1:7" x14ac:dyDescent="0.25">
      <c r="A124" s="45" t="s">
        <v>68</v>
      </c>
      <c r="B124" s="89">
        <v>3380000</v>
      </c>
      <c r="C124" s="89">
        <v>-3198000</v>
      </c>
      <c r="D124" s="89">
        <v>182000</v>
      </c>
      <c r="E124" s="89">
        <v>0</v>
      </c>
      <c r="F124" s="89">
        <v>0</v>
      </c>
      <c r="G124" s="89">
        <f>D124-E124</f>
        <v>182000</v>
      </c>
    </row>
    <row r="125" spans="1:7" x14ac:dyDescent="0.25">
      <c r="A125" s="45" t="s">
        <v>69</v>
      </c>
      <c r="B125" s="89">
        <v>0</v>
      </c>
      <c r="C125" s="89">
        <v>0</v>
      </c>
      <c r="D125" s="89">
        <v>0</v>
      </c>
      <c r="E125" s="89">
        <v>0</v>
      </c>
      <c r="F125" s="89">
        <v>0</v>
      </c>
      <c r="G125" s="89">
        <f t="shared" ref="G125:G132" si="29">D125-E125</f>
        <v>0</v>
      </c>
    </row>
    <row r="126" spans="1:7" x14ac:dyDescent="0.25">
      <c r="A126" s="45" t="s">
        <v>70</v>
      </c>
      <c r="B126" s="89">
        <v>0</v>
      </c>
      <c r="C126" s="89">
        <v>0</v>
      </c>
      <c r="D126" s="89">
        <v>0</v>
      </c>
      <c r="E126" s="89">
        <v>0</v>
      </c>
      <c r="F126" s="89">
        <v>0</v>
      </c>
      <c r="G126" s="89">
        <f t="shared" si="29"/>
        <v>0</v>
      </c>
    </row>
    <row r="127" spans="1:7" x14ac:dyDescent="0.25">
      <c r="A127" s="45" t="s">
        <v>71</v>
      </c>
      <c r="B127" s="89">
        <v>50402590</v>
      </c>
      <c r="C127" s="89">
        <v>73807688.939999998</v>
      </c>
      <c r="D127" s="89">
        <v>124210278.94</v>
      </c>
      <c r="E127" s="89">
        <v>60774284.020000003</v>
      </c>
      <c r="F127" s="89">
        <v>60774284.020000003</v>
      </c>
      <c r="G127" s="89">
        <f t="shared" si="29"/>
        <v>63435994.919999994</v>
      </c>
    </row>
    <row r="128" spans="1:7" x14ac:dyDescent="0.25">
      <c r="A128" s="45" t="s">
        <v>72</v>
      </c>
      <c r="B128" s="89">
        <v>8360000</v>
      </c>
      <c r="C128" s="89">
        <v>-8360000</v>
      </c>
      <c r="D128" s="89">
        <v>0</v>
      </c>
      <c r="E128" s="89">
        <v>0</v>
      </c>
      <c r="F128" s="89">
        <v>0</v>
      </c>
      <c r="G128" s="89">
        <f t="shared" si="29"/>
        <v>0</v>
      </c>
    </row>
    <row r="129" spans="1:7" x14ac:dyDescent="0.25">
      <c r="A129" s="45" t="s">
        <v>73</v>
      </c>
      <c r="B129" s="89">
        <v>4730210</v>
      </c>
      <c r="C129" s="89">
        <v>-3530210.01</v>
      </c>
      <c r="D129" s="89">
        <v>1199999.99</v>
      </c>
      <c r="E129" s="89">
        <v>0</v>
      </c>
      <c r="F129" s="89">
        <v>0</v>
      </c>
      <c r="G129" s="89">
        <f t="shared" si="29"/>
        <v>1199999.99</v>
      </c>
    </row>
    <row r="130" spans="1:7" x14ac:dyDescent="0.25">
      <c r="A130" s="45" t="s">
        <v>74</v>
      </c>
      <c r="B130" s="89">
        <v>0</v>
      </c>
      <c r="C130" s="89">
        <v>0</v>
      </c>
      <c r="D130" s="89">
        <v>0</v>
      </c>
      <c r="E130" s="89">
        <v>0</v>
      </c>
      <c r="F130" s="89">
        <v>0</v>
      </c>
      <c r="G130" s="89">
        <f t="shared" si="29"/>
        <v>0</v>
      </c>
    </row>
    <row r="131" spans="1:7" x14ac:dyDescent="0.25">
      <c r="A131" s="45" t="s">
        <v>75</v>
      </c>
      <c r="B131" s="89">
        <v>0</v>
      </c>
      <c r="C131" s="89">
        <v>0</v>
      </c>
      <c r="D131" s="89">
        <v>0</v>
      </c>
      <c r="E131" s="89">
        <v>0</v>
      </c>
      <c r="F131" s="89">
        <v>0</v>
      </c>
      <c r="G131" s="89">
        <f t="shared" si="29"/>
        <v>0</v>
      </c>
    </row>
    <row r="132" spans="1:7" x14ac:dyDescent="0.25">
      <c r="A132" s="45" t="s">
        <v>76</v>
      </c>
      <c r="B132" s="89">
        <v>0</v>
      </c>
      <c r="C132" s="89">
        <v>0</v>
      </c>
      <c r="D132" s="89">
        <v>0</v>
      </c>
      <c r="E132" s="89">
        <v>0</v>
      </c>
      <c r="F132" s="89">
        <v>0</v>
      </c>
      <c r="G132" s="89">
        <f t="shared" si="29"/>
        <v>0</v>
      </c>
    </row>
    <row r="133" spans="1:7" x14ac:dyDescent="0.25">
      <c r="A133" s="44" t="s">
        <v>77</v>
      </c>
      <c r="B133" s="88">
        <f t="shared" ref="B133:G133" si="30">SUM(B134:B136)</f>
        <v>215006645.21000001</v>
      </c>
      <c r="C133" s="88">
        <f t="shared" si="30"/>
        <v>723148133.10000002</v>
      </c>
      <c r="D133" s="88">
        <f t="shared" si="30"/>
        <v>938154778.31000006</v>
      </c>
      <c r="E133" s="88">
        <f t="shared" si="30"/>
        <v>771630005.87</v>
      </c>
      <c r="F133" s="88">
        <f t="shared" si="30"/>
        <v>566004120.61000001</v>
      </c>
      <c r="G133" s="88">
        <f t="shared" si="30"/>
        <v>166524772.44000006</v>
      </c>
    </row>
    <row r="134" spans="1:7" x14ac:dyDescent="0.25">
      <c r="A134" s="45" t="s">
        <v>78</v>
      </c>
      <c r="B134" s="89">
        <v>184116645.21000001</v>
      </c>
      <c r="C134" s="89">
        <v>541549940.73000002</v>
      </c>
      <c r="D134" s="89">
        <v>725666585.94000006</v>
      </c>
      <c r="E134" s="89">
        <v>601460046.11000001</v>
      </c>
      <c r="F134" s="89">
        <v>471469048.43000001</v>
      </c>
      <c r="G134" s="89">
        <f>D134-E134</f>
        <v>124206539.83000004</v>
      </c>
    </row>
    <row r="135" spans="1:7" x14ac:dyDescent="0.25">
      <c r="A135" s="45" t="s">
        <v>79</v>
      </c>
      <c r="B135" s="89">
        <v>30890000</v>
      </c>
      <c r="C135" s="89">
        <v>181598192.37</v>
      </c>
      <c r="D135" s="89">
        <v>212488192.37</v>
      </c>
      <c r="E135" s="89">
        <v>170169959.75999999</v>
      </c>
      <c r="F135" s="89">
        <v>94535072.180000007</v>
      </c>
      <c r="G135" s="89">
        <f t="shared" ref="G135:G136" si="31">D135-E135</f>
        <v>42318232.610000014</v>
      </c>
    </row>
    <row r="136" spans="1:7" x14ac:dyDescent="0.25">
      <c r="A136" s="45" t="s">
        <v>80</v>
      </c>
      <c r="B136" s="89">
        <v>0</v>
      </c>
      <c r="C136" s="89">
        <v>0</v>
      </c>
      <c r="D136" s="89">
        <v>0</v>
      </c>
      <c r="E136" s="89">
        <v>0</v>
      </c>
      <c r="F136" s="89">
        <v>0</v>
      </c>
      <c r="G136" s="89">
        <f t="shared" si="31"/>
        <v>0</v>
      </c>
    </row>
    <row r="137" spans="1:7" x14ac:dyDescent="0.25">
      <c r="A137" s="44" t="s">
        <v>81</v>
      </c>
      <c r="B137" s="88">
        <f t="shared" ref="B137:G137" si="32">SUM(B138:B142,B144:B145)</f>
        <v>263384371.46000001</v>
      </c>
      <c r="C137" s="88">
        <f t="shared" si="32"/>
        <v>-263384371.46000001</v>
      </c>
      <c r="D137" s="88">
        <f t="shared" si="32"/>
        <v>0</v>
      </c>
      <c r="E137" s="88">
        <f t="shared" si="32"/>
        <v>0</v>
      </c>
      <c r="F137" s="88">
        <f t="shared" si="32"/>
        <v>0</v>
      </c>
      <c r="G137" s="88">
        <f t="shared" si="32"/>
        <v>0</v>
      </c>
    </row>
    <row r="138" spans="1:7" x14ac:dyDescent="0.25">
      <c r="A138" s="45" t="s">
        <v>82</v>
      </c>
      <c r="B138" s="89">
        <v>0</v>
      </c>
      <c r="C138" s="89">
        <v>0</v>
      </c>
      <c r="D138" s="89">
        <v>0</v>
      </c>
      <c r="E138" s="89">
        <v>0</v>
      </c>
      <c r="F138" s="89">
        <v>0</v>
      </c>
      <c r="G138" s="89">
        <f>D138-E138</f>
        <v>0</v>
      </c>
    </row>
    <row r="139" spans="1:7" x14ac:dyDescent="0.25">
      <c r="A139" s="45" t="s">
        <v>83</v>
      </c>
      <c r="B139" s="89">
        <v>0</v>
      </c>
      <c r="C139" s="89">
        <v>0</v>
      </c>
      <c r="D139" s="89">
        <v>0</v>
      </c>
      <c r="E139" s="89">
        <v>0</v>
      </c>
      <c r="F139" s="89">
        <v>0</v>
      </c>
      <c r="G139" s="89">
        <f t="shared" ref="G139:G145" si="33">D139-E139</f>
        <v>0</v>
      </c>
    </row>
    <row r="140" spans="1:7" x14ac:dyDescent="0.25">
      <c r="A140" s="45" t="s">
        <v>84</v>
      </c>
      <c r="B140" s="89">
        <v>0</v>
      </c>
      <c r="C140" s="89">
        <v>0</v>
      </c>
      <c r="D140" s="89">
        <v>0</v>
      </c>
      <c r="E140" s="89">
        <v>0</v>
      </c>
      <c r="F140" s="89">
        <v>0</v>
      </c>
      <c r="G140" s="89">
        <f t="shared" si="33"/>
        <v>0</v>
      </c>
    </row>
    <row r="141" spans="1:7" x14ac:dyDescent="0.25">
      <c r="A141" s="45" t="s">
        <v>85</v>
      </c>
      <c r="B141" s="89">
        <v>0</v>
      </c>
      <c r="C141" s="89">
        <v>0</v>
      </c>
      <c r="D141" s="89">
        <v>0</v>
      </c>
      <c r="E141" s="89">
        <v>0</v>
      </c>
      <c r="F141" s="89">
        <v>0</v>
      </c>
      <c r="G141" s="89">
        <f t="shared" si="33"/>
        <v>0</v>
      </c>
    </row>
    <row r="142" spans="1:7" x14ac:dyDescent="0.25">
      <c r="A142" s="45" t="s">
        <v>86</v>
      </c>
      <c r="B142" s="89">
        <v>0</v>
      </c>
      <c r="C142" s="89">
        <v>0</v>
      </c>
      <c r="D142" s="89">
        <v>0</v>
      </c>
      <c r="E142" s="89">
        <v>0</v>
      </c>
      <c r="F142" s="89">
        <v>0</v>
      </c>
      <c r="G142" s="89">
        <f t="shared" si="33"/>
        <v>0</v>
      </c>
    </row>
    <row r="143" spans="1:7" x14ac:dyDescent="0.25">
      <c r="A143" s="45" t="s">
        <v>87</v>
      </c>
      <c r="B143" s="89">
        <v>0</v>
      </c>
      <c r="C143" s="89">
        <v>0</v>
      </c>
      <c r="D143" s="89">
        <v>0</v>
      </c>
      <c r="E143" s="89">
        <v>0</v>
      </c>
      <c r="F143" s="89">
        <v>0</v>
      </c>
      <c r="G143" s="89">
        <f t="shared" si="33"/>
        <v>0</v>
      </c>
    </row>
    <row r="144" spans="1:7" x14ac:dyDescent="0.25">
      <c r="A144" s="45" t="s">
        <v>88</v>
      </c>
      <c r="B144" s="89">
        <v>0</v>
      </c>
      <c r="C144" s="89">
        <v>0</v>
      </c>
      <c r="D144" s="89">
        <v>0</v>
      </c>
      <c r="E144" s="89">
        <v>0</v>
      </c>
      <c r="F144" s="89">
        <v>0</v>
      </c>
      <c r="G144" s="89">
        <f t="shared" si="33"/>
        <v>0</v>
      </c>
    </row>
    <row r="145" spans="1:7" x14ac:dyDescent="0.25">
      <c r="A145" s="45" t="s">
        <v>89</v>
      </c>
      <c r="B145" s="89">
        <v>263384371.46000001</v>
      </c>
      <c r="C145" s="89">
        <v>-263384371.46000001</v>
      </c>
      <c r="D145" s="89">
        <v>0</v>
      </c>
      <c r="E145" s="89">
        <v>0</v>
      </c>
      <c r="F145" s="89">
        <v>0</v>
      </c>
      <c r="G145" s="89">
        <f t="shared" si="33"/>
        <v>0</v>
      </c>
    </row>
    <row r="146" spans="1:7" x14ac:dyDescent="0.25">
      <c r="A146" s="44" t="s">
        <v>90</v>
      </c>
      <c r="B146" s="88">
        <f t="shared" ref="B146:G146" si="34">SUM(B147:B149)</f>
        <v>0</v>
      </c>
      <c r="C146" s="88">
        <f t="shared" si="34"/>
        <v>0</v>
      </c>
      <c r="D146" s="88">
        <f t="shared" si="34"/>
        <v>0</v>
      </c>
      <c r="E146" s="88">
        <f t="shared" si="34"/>
        <v>0</v>
      </c>
      <c r="F146" s="88">
        <f t="shared" si="34"/>
        <v>0</v>
      </c>
      <c r="G146" s="88">
        <f t="shared" si="34"/>
        <v>0</v>
      </c>
    </row>
    <row r="147" spans="1:7" x14ac:dyDescent="0.25">
      <c r="A147" s="45" t="s">
        <v>91</v>
      </c>
      <c r="B147" s="89">
        <v>0</v>
      </c>
      <c r="C147" s="89">
        <v>0</v>
      </c>
      <c r="D147" s="89">
        <v>0</v>
      </c>
      <c r="E147" s="89">
        <v>0</v>
      </c>
      <c r="F147" s="89">
        <v>0</v>
      </c>
      <c r="G147" s="89">
        <f>D147-E147</f>
        <v>0</v>
      </c>
    </row>
    <row r="148" spans="1:7" x14ac:dyDescent="0.25">
      <c r="A148" s="45" t="s">
        <v>92</v>
      </c>
      <c r="B148" s="89">
        <v>0</v>
      </c>
      <c r="C148" s="89">
        <v>0</v>
      </c>
      <c r="D148" s="89">
        <v>0</v>
      </c>
      <c r="E148" s="89">
        <v>0</v>
      </c>
      <c r="F148" s="89">
        <v>0</v>
      </c>
      <c r="G148" s="89">
        <f t="shared" ref="G148:G149" si="35">D148-E148</f>
        <v>0</v>
      </c>
    </row>
    <row r="149" spans="1:7" x14ac:dyDescent="0.25">
      <c r="A149" s="45" t="s">
        <v>93</v>
      </c>
      <c r="B149" s="89">
        <v>0</v>
      </c>
      <c r="C149" s="89">
        <v>0</v>
      </c>
      <c r="D149" s="89">
        <v>0</v>
      </c>
      <c r="E149" s="89">
        <v>0</v>
      </c>
      <c r="F149" s="89">
        <v>0</v>
      </c>
      <c r="G149" s="89">
        <f t="shared" si="35"/>
        <v>0</v>
      </c>
    </row>
    <row r="150" spans="1:7" x14ac:dyDescent="0.25">
      <c r="A150" s="44" t="s">
        <v>94</v>
      </c>
      <c r="B150" s="88">
        <f t="shared" ref="B150:G150" si="36">SUM(B151:B157)</f>
        <v>231544825.31999999</v>
      </c>
      <c r="C150" s="88">
        <f t="shared" si="36"/>
        <v>-39005911.850000001</v>
      </c>
      <c r="D150" s="88">
        <f t="shared" si="36"/>
        <v>192538913.47</v>
      </c>
      <c r="E150" s="88">
        <f t="shared" si="36"/>
        <v>192538913.47</v>
      </c>
      <c r="F150" s="88">
        <f t="shared" si="36"/>
        <v>192538913.47</v>
      </c>
      <c r="G150" s="88">
        <f t="shared" si="36"/>
        <v>0</v>
      </c>
    </row>
    <row r="151" spans="1:7" x14ac:dyDescent="0.25">
      <c r="A151" s="45" t="s">
        <v>95</v>
      </c>
      <c r="B151" s="89">
        <v>93580406.349999994</v>
      </c>
      <c r="C151" s="89">
        <v>-6274940.3399999999</v>
      </c>
      <c r="D151" s="89">
        <v>87305466.010000005</v>
      </c>
      <c r="E151" s="89">
        <v>87305466.010000005</v>
      </c>
      <c r="F151" s="89">
        <v>87305466.010000005</v>
      </c>
      <c r="G151" s="89">
        <f>D151-E151</f>
        <v>0</v>
      </c>
    </row>
    <row r="152" spans="1:7" x14ac:dyDescent="0.25">
      <c r="A152" s="45" t="s">
        <v>96</v>
      </c>
      <c r="B152" s="89">
        <v>137804418.97</v>
      </c>
      <c r="C152" s="89">
        <v>-32673409.530000001</v>
      </c>
      <c r="D152" s="89">
        <v>105131009.44</v>
      </c>
      <c r="E152" s="89">
        <v>105131009.44</v>
      </c>
      <c r="F152" s="89">
        <v>105131009.44</v>
      </c>
      <c r="G152" s="89">
        <f t="shared" ref="G152:G157" si="37">D152-E152</f>
        <v>0</v>
      </c>
    </row>
    <row r="153" spans="1:7" x14ac:dyDescent="0.25">
      <c r="A153" s="45" t="s">
        <v>97</v>
      </c>
      <c r="B153" s="89">
        <v>0</v>
      </c>
      <c r="C153" s="89">
        <v>0</v>
      </c>
      <c r="D153" s="89">
        <v>0</v>
      </c>
      <c r="E153" s="89">
        <v>0</v>
      </c>
      <c r="F153" s="89">
        <v>0</v>
      </c>
      <c r="G153" s="89">
        <f t="shared" si="37"/>
        <v>0</v>
      </c>
    </row>
    <row r="154" spans="1:7" x14ac:dyDescent="0.25">
      <c r="A154" s="47" t="s">
        <v>98</v>
      </c>
      <c r="B154" s="89">
        <v>160000</v>
      </c>
      <c r="C154" s="89">
        <v>-57561.98</v>
      </c>
      <c r="D154" s="89">
        <v>102438.02</v>
      </c>
      <c r="E154" s="89">
        <v>102438.02</v>
      </c>
      <c r="F154" s="89">
        <v>102438.02</v>
      </c>
      <c r="G154" s="89">
        <f t="shared" si="37"/>
        <v>0</v>
      </c>
    </row>
    <row r="155" spans="1:7" x14ac:dyDescent="0.25">
      <c r="A155" s="45" t="s">
        <v>99</v>
      </c>
      <c r="B155" s="89">
        <v>0</v>
      </c>
      <c r="C155" s="89">
        <v>0</v>
      </c>
      <c r="D155" s="89">
        <v>0</v>
      </c>
      <c r="E155" s="89">
        <v>0</v>
      </c>
      <c r="F155" s="89">
        <v>0</v>
      </c>
      <c r="G155" s="89">
        <f t="shared" si="37"/>
        <v>0</v>
      </c>
    </row>
    <row r="156" spans="1:7" x14ac:dyDescent="0.25">
      <c r="A156" s="45" t="s">
        <v>100</v>
      </c>
      <c r="B156" s="89">
        <v>0</v>
      </c>
      <c r="C156" s="89">
        <v>0</v>
      </c>
      <c r="D156" s="89">
        <v>0</v>
      </c>
      <c r="E156" s="89">
        <v>0</v>
      </c>
      <c r="F156" s="89">
        <v>0</v>
      </c>
      <c r="G156" s="89">
        <f t="shared" si="37"/>
        <v>0</v>
      </c>
    </row>
    <row r="157" spans="1:7" x14ac:dyDescent="0.25">
      <c r="A157" s="45" t="s">
        <v>101</v>
      </c>
      <c r="B157" s="89">
        <v>0</v>
      </c>
      <c r="C157" s="89">
        <v>0</v>
      </c>
      <c r="D157" s="89">
        <v>0</v>
      </c>
      <c r="E157" s="89">
        <v>0</v>
      </c>
      <c r="F157" s="89">
        <v>0</v>
      </c>
      <c r="G157" s="89">
        <f t="shared" si="37"/>
        <v>0</v>
      </c>
    </row>
    <row r="158" spans="1:7" x14ac:dyDescent="0.25">
      <c r="A158" s="48"/>
      <c r="B158" s="90"/>
      <c r="C158" s="90"/>
      <c r="D158" s="90"/>
      <c r="E158" s="90"/>
      <c r="F158" s="90"/>
      <c r="G158" s="90"/>
    </row>
    <row r="159" spans="1:7" x14ac:dyDescent="0.25">
      <c r="A159" s="7" t="s">
        <v>103</v>
      </c>
      <c r="B159" s="91">
        <f t="shared" ref="B159:G159" si="38">B9+B84</f>
        <v>7835165416</v>
      </c>
      <c r="C159" s="91">
        <f t="shared" si="38"/>
        <v>3631428548.1900005</v>
      </c>
      <c r="D159" s="91">
        <f t="shared" si="38"/>
        <v>11466593964.190001</v>
      </c>
      <c r="E159" s="91">
        <f t="shared" si="38"/>
        <v>8348962957.2799997</v>
      </c>
      <c r="F159" s="91">
        <f t="shared" si="38"/>
        <v>8073200676.8200006</v>
      </c>
      <c r="G159" s="91">
        <f t="shared" si="38"/>
        <v>3117631006.9100003</v>
      </c>
    </row>
    <row r="160" spans="1:7" x14ac:dyDescent="0.25">
      <c r="A160" s="19"/>
      <c r="B160" s="18"/>
      <c r="C160" s="18"/>
      <c r="D160" s="18"/>
      <c r="E160" s="18"/>
      <c r="F160" s="18"/>
      <c r="G160" s="18"/>
    </row>
    <row r="161" spans="1:7" x14ac:dyDescent="0.25">
      <c r="A161" s="92"/>
      <c r="B161" s="93"/>
      <c r="C161" s="93"/>
      <c r="D161" s="93"/>
      <c r="E161" s="93"/>
      <c r="F161" s="93"/>
      <c r="G161" s="93"/>
    </row>
    <row r="162" spans="1:7" x14ac:dyDescent="0.25">
      <c r="B162" s="93"/>
      <c r="C162" s="93"/>
      <c r="D162" s="93"/>
      <c r="E162" s="93"/>
      <c r="F162" s="93"/>
      <c r="G162" s="93"/>
    </row>
    <row r="163" spans="1:7" x14ac:dyDescent="0.25">
      <c r="B163" s="93"/>
      <c r="C163" s="93"/>
      <c r="D163" s="93"/>
      <c r="E163" s="93"/>
      <c r="F163" s="93"/>
      <c r="G163" s="93"/>
    </row>
    <row r="164" spans="1:7" x14ac:dyDescent="0.25">
      <c r="B164" s="93"/>
      <c r="C164" s="93"/>
      <c r="D164" s="93"/>
      <c r="E164" s="93"/>
      <c r="F164" s="93"/>
      <c r="G164" s="93"/>
    </row>
    <row r="165" spans="1:7" x14ac:dyDescent="0.25">
      <c r="B165" s="93"/>
      <c r="C165" s="93"/>
      <c r="D165" s="93"/>
      <c r="E165" s="93"/>
      <c r="F165" s="93"/>
      <c r="G165" s="93"/>
    </row>
    <row r="166" spans="1:7" x14ac:dyDescent="0.25">
      <c r="B166" s="93"/>
      <c r="C166" s="93"/>
      <c r="D166" s="93"/>
      <c r="E166" s="93"/>
      <c r="F166" s="93"/>
      <c r="G166" s="93"/>
    </row>
    <row r="167" spans="1:7" x14ac:dyDescent="0.25">
      <c r="B167" s="93"/>
      <c r="C167" s="93"/>
      <c r="D167" s="93"/>
      <c r="E167" s="93"/>
      <c r="F167" s="93"/>
      <c r="G167" s="93"/>
    </row>
    <row r="168" spans="1:7" x14ac:dyDescent="0.25">
      <c r="B168" s="93"/>
      <c r="C168" s="93"/>
      <c r="D168" s="93"/>
      <c r="E168" s="93"/>
      <c r="F168" s="93"/>
      <c r="G168" s="93"/>
    </row>
    <row r="169" spans="1:7" x14ac:dyDescent="0.25">
      <c r="A169" s="92"/>
      <c r="B169" s="93"/>
      <c r="C169" s="93"/>
      <c r="D169" s="93"/>
      <c r="E169" s="93"/>
      <c r="F169" s="93"/>
      <c r="G169" s="93"/>
    </row>
    <row r="170" spans="1:7" x14ac:dyDescent="0.25">
      <c r="A170" s="92"/>
      <c r="B170" s="93"/>
      <c r="C170" s="93"/>
      <c r="D170" s="93"/>
      <c r="E170" s="93"/>
      <c r="F170" s="93"/>
      <c r="G170" s="93"/>
    </row>
    <row r="171" spans="1:7" x14ac:dyDescent="0.25">
      <c r="A171" s="92"/>
      <c r="B171" s="93"/>
      <c r="C171" s="93"/>
      <c r="D171" s="93"/>
      <c r="E171" s="93"/>
      <c r="F171" s="93"/>
      <c r="G171" s="93"/>
    </row>
    <row r="172" spans="1:7" x14ac:dyDescent="0.25">
      <c r="A172" s="92"/>
      <c r="B172" s="93"/>
      <c r="C172" s="93"/>
      <c r="D172" s="93"/>
      <c r="E172" s="93"/>
      <c r="F172" s="93"/>
      <c r="G172" s="93"/>
    </row>
    <row r="173" spans="1:7" x14ac:dyDescent="0.25">
      <c r="A173" s="92"/>
      <c r="B173" s="93"/>
      <c r="C173" s="93"/>
      <c r="D173" s="93"/>
      <c r="E173" s="93"/>
      <c r="F173" s="93"/>
      <c r="G173" s="93"/>
    </row>
    <row r="174" spans="1:7" x14ac:dyDescent="0.25">
      <c r="A174" s="92"/>
      <c r="B174" s="93"/>
      <c r="C174" s="93"/>
      <c r="D174" s="93"/>
      <c r="E174" s="93"/>
      <c r="F174" s="93"/>
      <c r="G174" s="93"/>
    </row>
    <row r="175" spans="1:7" x14ac:dyDescent="0.25">
      <c r="A175" s="92"/>
      <c r="B175" s="93"/>
      <c r="C175" s="93"/>
      <c r="D175" s="93"/>
      <c r="E175" s="93"/>
      <c r="F175" s="93"/>
      <c r="G175" s="93"/>
    </row>
    <row r="176" spans="1:7" x14ac:dyDescent="0.25">
      <c r="A176" s="92"/>
      <c r="B176" s="93"/>
      <c r="C176" s="93"/>
      <c r="D176" s="93"/>
      <c r="E176" s="93"/>
      <c r="F176" s="93"/>
      <c r="G176" s="93"/>
    </row>
    <row r="177" spans="1:7" x14ac:dyDescent="0.25">
      <c r="A177" s="92"/>
      <c r="B177" s="93"/>
      <c r="C177" s="93"/>
      <c r="D177" s="93"/>
      <c r="E177" s="93"/>
      <c r="F177" s="93"/>
      <c r="G177" s="93"/>
    </row>
    <row r="178" spans="1:7" x14ac:dyDescent="0.25">
      <c r="A178" s="92"/>
      <c r="B178" s="93"/>
      <c r="C178" s="93"/>
      <c r="D178" s="93"/>
      <c r="E178" s="93"/>
      <c r="F178" s="93"/>
      <c r="G178" s="93"/>
    </row>
    <row r="179" spans="1:7" x14ac:dyDescent="0.25">
      <c r="A179" s="92"/>
      <c r="B179" s="93"/>
      <c r="C179" s="93"/>
      <c r="D179" s="93"/>
      <c r="E179" s="93"/>
      <c r="F179" s="93"/>
      <c r="G179" s="93"/>
    </row>
    <row r="180" spans="1:7" x14ac:dyDescent="0.25">
      <c r="A180" s="92"/>
      <c r="B180" s="93"/>
      <c r="C180" s="93"/>
      <c r="D180" s="93"/>
      <c r="E180" s="93"/>
      <c r="F180" s="93"/>
      <c r="G180" s="93"/>
    </row>
    <row r="181" spans="1:7" x14ac:dyDescent="0.25">
      <c r="A181" s="92"/>
      <c r="B181" s="93"/>
      <c r="C181" s="93"/>
      <c r="D181" s="93"/>
      <c r="E181" s="93"/>
      <c r="F181" s="93"/>
      <c r="G181" s="93"/>
    </row>
    <row r="182" spans="1:7" x14ac:dyDescent="0.25">
      <c r="B182" s="81"/>
      <c r="C182" s="81"/>
      <c r="D182" s="81"/>
      <c r="E182" s="81"/>
      <c r="F182" s="81"/>
      <c r="G182" s="81"/>
    </row>
    <row r="183" spans="1:7" x14ac:dyDescent="0.25">
      <c r="B183" s="81"/>
      <c r="C183" s="81"/>
      <c r="D183" s="81"/>
      <c r="E183" s="81"/>
      <c r="F183" s="81"/>
      <c r="G183" s="81"/>
    </row>
    <row r="184" spans="1:7" x14ac:dyDescent="0.25">
      <c r="B184" s="81"/>
      <c r="C184" s="81"/>
      <c r="D184" s="81"/>
      <c r="E184" s="81"/>
      <c r="F184" s="81"/>
      <c r="G184" s="81"/>
    </row>
    <row r="185" spans="1:7" x14ac:dyDescent="0.25">
      <c r="B185" s="81"/>
      <c r="C185" s="81"/>
      <c r="D185" s="81"/>
      <c r="E185" s="81"/>
      <c r="F185" s="81"/>
      <c r="G185" s="81"/>
    </row>
    <row r="186" spans="1:7" x14ac:dyDescent="0.25">
      <c r="B186" s="81"/>
      <c r="C186" s="81"/>
      <c r="D186" s="81"/>
      <c r="E186" s="81"/>
      <c r="F186" s="81"/>
      <c r="G186" s="81"/>
    </row>
    <row r="187" spans="1:7" x14ac:dyDescent="0.25">
      <c r="B187" s="81"/>
      <c r="C187" s="81"/>
      <c r="D187" s="81"/>
      <c r="E187" s="81"/>
      <c r="F187" s="81"/>
      <c r="G187" s="81"/>
    </row>
    <row r="188" spans="1:7" x14ac:dyDescent="0.25">
      <c r="B188" s="81"/>
      <c r="C188" s="81"/>
      <c r="D188" s="81"/>
      <c r="F188" s="81"/>
      <c r="G188" s="81"/>
    </row>
    <row r="189" spans="1:7" x14ac:dyDescent="0.25">
      <c r="A189" s="84"/>
      <c r="B189" s="84"/>
      <c r="C189" s="85"/>
      <c r="D189" s="85"/>
      <c r="E189" s="85"/>
      <c r="F189" s="81"/>
      <c r="G189" s="81"/>
    </row>
    <row r="190" spans="1:7" x14ac:dyDescent="0.25">
      <c r="A190" s="86" t="s">
        <v>275</v>
      </c>
      <c r="B190" s="84"/>
      <c r="C190" s="100" t="s">
        <v>276</v>
      </c>
      <c r="D190" s="100"/>
      <c r="E190" s="100"/>
      <c r="F190" s="81"/>
      <c r="G190" s="81"/>
    </row>
    <row r="191" spans="1:7" x14ac:dyDescent="0.25">
      <c r="A191" s="87" t="s">
        <v>277</v>
      </c>
      <c r="B191" s="84"/>
      <c r="C191" s="100" t="s">
        <v>278</v>
      </c>
      <c r="D191" s="100"/>
      <c r="E191" s="100"/>
      <c r="F191" s="81"/>
      <c r="G191" s="81"/>
    </row>
  </sheetData>
  <protectedRanges>
    <protectedRange sqref="B84:G84 B9:G9" name="Rango1_2"/>
  </protectedRanges>
  <mergeCells count="6">
    <mergeCell ref="C191:E191"/>
    <mergeCell ref="A1:G1"/>
    <mergeCell ref="A7:A8"/>
    <mergeCell ref="B7:F7"/>
    <mergeCell ref="G7:G8"/>
    <mergeCell ref="C190:E190"/>
  </mergeCells>
  <pageMargins left="0.70866141732283472" right="0.70866141732283472" top="0.74803149606299213" bottom="0.74803149606299213" header="0.31496062992125984" footer="0.31496062992125984"/>
  <pageSetup scale="43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57"/>
  <sheetViews>
    <sheetView showGridLines="0" zoomScale="64" zoomScaleNormal="64" workbookViewId="0">
      <selection sqref="A1:G1"/>
    </sheetView>
  </sheetViews>
  <sheetFormatPr baseColWidth="10" defaultColWidth="11" defaultRowHeight="15" x14ac:dyDescent="0.25"/>
  <cols>
    <col min="1" max="1" width="84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01" t="s">
        <v>104</v>
      </c>
      <c r="B1" s="106"/>
      <c r="C1" s="106"/>
      <c r="D1" s="106"/>
      <c r="E1" s="106"/>
      <c r="F1" s="106"/>
      <c r="G1" s="107"/>
    </row>
    <row r="2" spans="1:7" ht="15" customHeight="1" x14ac:dyDescent="0.25">
      <c r="A2" s="49" t="str">
        <f>'[3]Formato 1'!A2</f>
        <v>MUNICIPIO DE LEÓN, GUANAJUATO (a)</v>
      </c>
      <c r="B2" s="50"/>
      <c r="C2" s="50"/>
      <c r="D2" s="50"/>
      <c r="E2" s="50"/>
      <c r="F2" s="50"/>
      <c r="G2" s="51"/>
    </row>
    <row r="3" spans="1:7" ht="15" customHeight="1" x14ac:dyDescent="0.25">
      <c r="A3" s="52" t="s">
        <v>20</v>
      </c>
      <c r="B3" s="80"/>
      <c r="C3" s="80"/>
      <c r="D3" s="80"/>
      <c r="E3" s="80"/>
      <c r="F3" s="80"/>
      <c r="G3" s="54"/>
    </row>
    <row r="4" spans="1:7" ht="15" customHeight="1" x14ac:dyDescent="0.25">
      <c r="A4" s="52" t="s">
        <v>105</v>
      </c>
      <c r="B4" s="80"/>
      <c r="C4" s="80"/>
      <c r="D4" s="80"/>
      <c r="E4" s="80"/>
      <c r="F4" s="80"/>
      <c r="G4" s="54"/>
    </row>
    <row r="5" spans="1:7" ht="15" customHeight="1" x14ac:dyDescent="0.25">
      <c r="A5" s="52" t="str">
        <f>'[3]Formato 3'!A4</f>
        <v>Del 1 de Enero al 31 de Diciembre de 2023 (b)</v>
      </c>
      <c r="B5" s="80"/>
      <c r="C5" s="80"/>
      <c r="D5" s="80"/>
      <c r="E5" s="80"/>
      <c r="F5" s="80"/>
      <c r="G5" s="54"/>
    </row>
    <row r="6" spans="1:7" x14ac:dyDescent="0.25">
      <c r="A6" s="55" t="s">
        <v>0</v>
      </c>
      <c r="B6" s="56"/>
      <c r="C6" s="56"/>
      <c r="D6" s="56"/>
      <c r="E6" s="56"/>
      <c r="F6" s="56"/>
      <c r="G6" s="57"/>
    </row>
    <row r="7" spans="1:7" ht="15" customHeight="1" x14ac:dyDescent="0.25">
      <c r="A7" s="108" t="s">
        <v>1</v>
      </c>
      <c r="B7" s="110" t="s">
        <v>22</v>
      </c>
      <c r="C7" s="110"/>
      <c r="D7" s="110"/>
      <c r="E7" s="110"/>
      <c r="F7" s="110"/>
      <c r="G7" s="105" t="s">
        <v>23</v>
      </c>
    </row>
    <row r="8" spans="1:7" ht="30" x14ac:dyDescent="0.25">
      <c r="A8" s="109"/>
      <c r="B8" s="77" t="s">
        <v>24</v>
      </c>
      <c r="C8" s="78" t="s">
        <v>5</v>
      </c>
      <c r="D8" s="77" t="s">
        <v>6</v>
      </c>
      <c r="E8" s="77" t="s">
        <v>3</v>
      </c>
      <c r="F8" s="77" t="s">
        <v>4</v>
      </c>
      <c r="G8" s="104"/>
    </row>
    <row r="9" spans="1:7" ht="15.75" customHeight="1" x14ac:dyDescent="0.25">
      <c r="A9" s="4" t="s">
        <v>106</v>
      </c>
      <c r="B9" s="94">
        <f t="shared" ref="B9:G9" si="0">SUM(B10:B87)</f>
        <v>6026642879.5899982</v>
      </c>
      <c r="C9" s="94">
        <f t="shared" si="0"/>
        <v>3047011335.1799998</v>
      </c>
      <c r="D9" s="94">
        <f t="shared" si="0"/>
        <v>9073654214.7700005</v>
      </c>
      <c r="E9" s="94">
        <f t="shared" si="0"/>
        <v>6211457836.8000002</v>
      </c>
      <c r="F9" s="94">
        <f t="shared" si="0"/>
        <v>6175320540.9699993</v>
      </c>
      <c r="G9" s="94">
        <f t="shared" si="0"/>
        <v>-2862196377.9699988</v>
      </c>
    </row>
    <row r="10" spans="1:7" x14ac:dyDescent="0.25">
      <c r="A10" s="26" t="s">
        <v>279</v>
      </c>
      <c r="B10" s="89">
        <v>3036905.97</v>
      </c>
      <c r="C10" s="89">
        <v>0</v>
      </c>
      <c r="D10" s="89">
        <v>3036905.97</v>
      </c>
      <c r="E10" s="89">
        <v>3004315.07</v>
      </c>
      <c r="F10" s="89">
        <v>2977701.6</v>
      </c>
      <c r="G10" s="89">
        <f>E10-D10</f>
        <v>-32590.900000000373</v>
      </c>
    </row>
    <row r="11" spans="1:7" x14ac:dyDescent="0.25">
      <c r="A11" s="26" t="s">
        <v>280</v>
      </c>
      <c r="B11" s="89">
        <v>4681600.49</v>
      </c>
      <c r="C11" s="89">
        <v>44525.55</v>
      </c>
      <c r="D11" s="89">
        <v>4726126.04</v>
      </c>
      <c r="E11" s="89">
        <v>4439590.99</v>
      </c>
      <c r="F11" s="89">
        <v>4439590.99</v>
      </c>
      <c r="G11" s="89">
        <f t="shared" ref="G11:G74" si="1">E11-D11</f>
        <v>-286535.04999999981</v>
      </c>
    </row>
    <row r="12" spans="1:7" x14ac:dyDescent="0.25">
      <c r="A12" s="26" t="s">
        <v>281</v>
      </c>
      <c r="B12" s="89">
        <v>22842384.879999999</v>
      </c>
      <c r="C12" s="89">
        <v>312916.7</v>
      </c>
      <c r="D12" s="89">
        <v>23155301.579999998</v>
      </c>
      <c r="E12" s="89">
        <v>21803407.379999999</v>
      </c>
      <c r="F12" s="89">
        <v>21803407.379999999</v>
      </c>
      <c r="G12" s="89">
        <f t="shared" si="1"/>
        <v>-1351894.1999999993</v>
      </c>
    </row>
    <row r="13" spans="1:7" x14ac:dyDescent="0.25">
      <c r="A13" s="26" t="s">
        <v>282</v>
      </c>
      <c r="B13" s="89">
        <v>3606880.2</v>
      </c>
      <c r="C13" s="89">
        <v>0</v>
      </c>
      <c r="D13" s="89">
        <v>3606880.2</v>
      </c>
      <c r="E13" s="89">
        <v>3577350.17</v>
      </c>
      <c r="F13" s="89">
        <v>3577350.17</v>
      </c>
      <c r="G13" s="89">
        <f t="shared" si="1"/>
        <v>-29530.030000000261</v>
      </c>
    </row>
    <row r="14" spans="1:7" x14ac:dyDescent="0.25">
      <c r="A14" s="26" t="s">
        <v>283</v>
      </c>
      <c r="B14" s="89">
        <v>171208452.66999999</v>
      </c>
      <c r="C14" s="89">
        <v>-147356877.97999999</v>
      </c>
      <c r="D14" s="89">
        <v>23851574.690000001</v>
      </c>
      <c r="E14" s="89">
        <v>21990202.329999998</v>
      </c>
      <c r="F14" s="89">
        <v>21649021.960000001</v>
      </c>
      <c r="G14" s="89">
        <f t="shared" si="1"/>
        <v>-1861372.3600000031</v>
      </c>
    </row>
    <row r="15" spans="1:7" x14ac:dyDescent="0.25">
      <c r="A15" s="26" t="s">
        <v>284</v>
      </c>
      <c r="B15" s="89">
        <v>19688024.370000001</v>
      </c>
      <c r="C15" s="89">
        <v>-140032.9</v>
      </c>
      <c r="D15" s="89">
        <v>19547991.469999999</v>
      </c>
      <c r="E15" s="89">
        <v>18179183.5</v>
      </c>
      <c r="F15" s="89">
        <v>17882686.079999998</v>
      </c>
      <c r="G15" s="89">
        <f t="shared" si="1"/>
        <v>-1368807.9699999988</v>
      </c>
    </row>
    <row r="16" spans="1:7" x14ac:dyDescent="0.25">
      <c r="A16" s="26" t="s">
        <v>285</v>
      </c>
      <c r="B16" s="89">
        <v>13260319.92</v>
      </c>
      <c r="C16" s="89">
        <v>-121064.1</v>
      </c>
      <c r="D16" s="89">
        <v>13139255.82</v>
      </c>
      <c r="E16" s="89">
        <v>11193646.74</v>
      </c>
      <c r="F16" s="89">
        <v>11097860.529999999</v>
      </c>
      <c r="G16" s="89">
        <f t="shared" si="1"/>
        <v>-1945609.08</v>
      </c>
    </row>
    <row r="17" spans="1:7" x14ac:dyDescent="0.25">
      <c r="A17" s="26" t="s">
        <v>286</v>
      </c>
      <c r="B17" s="89">
        <v>40004773.289999999</v>
      </c>
      <c r="C17" s="89">
        <v>14831785.08</v>
      </c>
      <c r="D17" s="89">
        <v>54836558.369999997</v>
      </c>
      <c r="E17" s="89">
        <v>51370417.450000003</v>
      </c>
      <c r="F17" s="89">
        <v>51213793.340000004</v>
      </c>
      <c r="G17" s="89">
        <f t="shared" si="1"/>
        <v>-3466140.9199999943</v>
      </c>
    </row>
    <row r="18" spans="1:7" x14ac:dyDescent="0.25">
      <c r="A18" s="26" t="s">
        <v>287</v>
      </c>
      <c r="B18" s="89">
        <v>18515007.280000001</v>
      </c>
      <c r="C18" s="89">
        <v>19317412.539999999</v>
      </c>
      <c r="D18" s="89">
        <v>37832419.82</v>
      </c>
      <c r="E18" s="89">
        <v>19389698.620000001</v>
      </c>
      <c r="F18" s="89">
        <v>19222379.420000002</v>
      </c>
      <c r="G18" s="89">
        <f t="shared" si="1"/>
        <v>-18442721.199999999</v>
      </c>
    </row>
    <row r="19" spans="1:7" x14ac:dyDescent="0.25">
      <c r="A19" s="26" t="s">
        <v>288</v>
      </c>
      <c r="B19" s="89">
        <v>20519173.239999998</v>
      </c>
      <c r="C19" s="89">
        <v>19323334.699999999</v>
      </c>
      <c r="D19" s="89">
        <v>39842507.939999998</v>
      </c>
      <c r="E19" s="89">
        <v>33812261.57</v>
      </c>
      <c r="F19" s="89">
        <v>33503256.870000001</v>
      </c>
      <c r="G19" s="89">
        <f t="shared" si="1"/>
        <v>-6030246.3699999973</v>
      </c>
    </row>
    <row r="20" spans="1:7" x14ac:dyDescent="0.25">
      <c r="A20" s="26" t="s">
        <v>289</v>
      </c>
      <c r="B20" s="89">
        <v>23538135.07</v>
      </c>
      <c r="C20" s="89">
        <v>60687697.700000003</v>
      </c>
      <c r="D20" s="89">
        <v>84225832.769999996</v>
      </c>
      <c r="E20" s="89">
        <v>67438751.689999998</v>
      </c>
      <c r="F20" s="89">
        <v>67096672.149999999</v>
      </c>
      <c r="G20" s="89">
        <f t="shared" si="1"/>
        <v>-16787081.079999998</v>
      </c>
    </row>
    <row r="21" spans="1:7" x14ac:dyDescent="0.25">
      <c r="A21" s="26" t="s">
        <v>290</v>
      </c>
      <c r="B21" s="89">
        <v>26532103.780000001</v>
      </c>
      <c r="C21" s="89">
        <v>-1000538.3</v>
      </c>
      <c r="D21" s="89">
        <v>25531565.48</v>
      </c>
      <c r="E21" s="89">
        <v>24459493.059999999</v>
      </c>
      <c r="F21" s="89">
        <v>24309442.039999999</v>
      </c>
      <c r="G21" s="89">
        <f t="shared" si="1"/>
        <v>-1072072.4200000018</v>
      </c>
    </row>
    <row r="22" spans="1:7" x14ac:dyDescent="0.25">
      <c r="A22" s="26" t="s">
        <v>291</v>
      </c>
      <c r="B22" s="89">
        <v>22086025.48</v>
      </c>
      <c r="C22" s="89">
        <v>6791016.1100000003</v>
      </c>
      <c r="D22" s="89">
        <v>28877041.59</v>
      </c>
      <c r="E22" s="89">
        <v>22863513.93</v>
      </c>
      <c r="F22" s="89">
        <v>22568603.129999999</v>
      </c>
      <c r="G22" s="89">
        <f t="shared" si="1"/>
        <v>-6013527.6600000001</v>
      </c>
    </row>
    <row r="23" spans="1:7" x14ac:dyDescent="0.25">
      <c r="A23" s="26" t="s">
        <v>292</v>
      </c>
      <c r="B23" s="89">
        <v>2432072.7599999998</v>
      </c>
      <c r="C23" s="89">
        <v>6224.17</v>
      </c>
      <c r="D23" s="89">
        <v>2438296.9300000002</v>
      </c>
      <c r="E23" s="89">
        <v>2422894.79</v>
      </c>
      <c r="F23" s="89">
        <v>2385794.08</v>
      </c>
      <c r="G23" s="89">
        <f t="shared" si="1"/>
        <v>-15402.14000000013</v>
      </c>
    </row>
    <row r="24" spans="1:7" x14ac:dyDescent="0.25">
      <c r="A24" s="26" t="s">
        <v>293</v>
      </c>
      <c r="B24" s="89">
        <v>12171633.640000001</v>
      </c>
      <c r="C24" s="89">
        <v>-872925.56</v>
      </c>
      <c r="D24" s="89">
        <v>11298708.08</v>
      </c>
      <c r="E24" s="89">
        <v>10772715.869999999</v>
      </c>
      <c r="F24" s="89">
        <v>10604581.880000001</v>
      </c>
      <c r="G24" s="89">
        <f t="shared" si="1"/>
        <v>-525992.21000000089</v>
      </c>
    </row>
    <row r="25" spans="1:7" x14ac:dyDescent="0.25">
      <c r="A25" s="26" t="s">
        <v>294</v>
      </c>
      <c r="B25" s="89">
        <v>28681067.050000001</v>
      </c>
      <c r="C25" s="89">
        <v>71104.11</v>
      </c>
      <c r="D25" s="89">
        <v>28752171.16</v>
      </c>
      <c r="E25" s="89">
        <v>24882743.66</v>
      </c>
      <c r="F25" s="89">
        <v>24764871.539999999</v>
      </c>
      <c r="G25" s="89">
        <f t="shared" si="1"/>
        <v>-3869427.5</v>
      </c>
    </row>
    <row r="26" spans="1:7" x14ac:dyDescent="0.25">
      <c r="A26" s="26" t="s">
        <v>295</v>
      </c>
      <c r="B26" s="89">
        <v>170395171.00999999</v>
      </c>
      <c r="C26" s="89">
        <v>4202646.95</v>
      </c>
      <c r="D26" s="89">
        <v>174597817.96000001</v>
      </c>
      <c r="E26" s="89">
        <v>164251992.06999999</v>
      </c>
      <c r="F26" s="89">
        <v>161767548.46000001</v>
      </c>
      <c r="G26" s="89">
        <f t="shared" si="1"/>
        <v>-10345825.890000015</v>
      </c>
    </row>
    <row r="27" spans="1:7" x14ac:dyDescent="0.25">
      <c r="A27" s="26" t="s">
        <v>296</v>
      </c>
      <c r="B27" s="89">
        <v>63250185.840000004</v>
      </c>
      <c r="C27" s="89">
        <v>-3617358.3</v>
      </c>
      <c r="D27" s="89">
        <v>59632827.539999999</v>
      </c>
      <c r="E27" s="89">
        <v>55604815.859999999</v>
      </c>
      <c r="F27" s="89">
        <v>55350510.130000003</v>
      </c>
      <c r="G27" s="89">
        <f t="shared" si="1"/>
        <v>-4028011.6799999997</v>
      </c>
    </row>
    <row r="28" spans="1:7" x14ac:dyDescent="0.25">
      <c r="A28" s="26" t="s">
        <v>297</v>
      </c>
      <c r="B28" s="89">
        <v>11092981.869999999</v>
      </c>
      <c r="C28" s="89">
        <v>97282.38</v>
      </c>
      <c r="D28" s="89">
        <v>11190264.25</v>
      </c>
      <c r="E28" s="89">
        <v>10933680.109999999</v>
      </c>
      <c r="F28" s="89">
        <v>10750389.23</v>
      </c>
      <c r="G28" s="89">
        <f t="shared" si="1"/>
        <v>-256584.1400000006</v>
      </c>
    </row>
    <row r="29" spans="1:7" x14ac:dyDescent="0.25">
      <c r="A29" s="26" t="s">
        <v>298</v>
      </c>
      <c r="B29" s="89">
        <v>55087260.030000001</v>
      </c>
      <c r="C29" s="89">
        <v>-1105360</v>
      </c>
      <c r="D29" s="89">
        <v>53981900.030000001</v>
      </c>
      <c r="E29" s="89">
        <v>50965745.299999997</v>
      </c>
      <c r="F29" s="89">
        <v>50689979.609999999</v>
      </c>
      <c r="G29" s="89">
        <f t="shared" si="1"/>
        <v>-3016154.7300000042</v>
      </c>
    </row>
    <row r="30" spans="1:7" x14ac:dyDescent="0.25">
      <c r="A30" s="26" t="s">
        <v>299</v>
      </c>
      <c r="B30" s="89">
        <v>43968182.270000003</v>
      </c>
      <c r="C30" s="89">
        <v>73204625.079999998</v>
      </c>
      <c r="D30" s="89">
        <v>117172807.34999999</v>
      </c>
      <c r="E30" s="89">
        <v>83581016.459999993</v>
      </c>
      <c r="F30" s="89">
        <v>83396713.75</v>
      </c>
      <c r="G30" s="89">
        <f t="shared" si="1"/>
        <v>-33591790.890000001</v>
      </c>
    </row>
    <row r="31" spans="1:7" x14ac:dyDescent="0.25">
      <c r="A31" s="26" t="s">
        <v>300</v>
      </c>
      <c r="B31" s="89">
        <v>1447165768.6600001</v>
      </c>
      <c r="C31" s="89">
        <v>133974424.79000001</v>
      </c>
      <c r="D31" s="89">
        <v>1581140193.45</v>
      </c>
      <c r="E31" s="89">
        <v>1377924862.71</v>
      </c>
      <c r="F31" s="89">
        <v>1371191814.1700001</v>
      </c>
      <c r="G31" s="89">
        <f t="shared" si="1"/>
        <v>-203215330.74000001</v>
      </c>
    </row>
    <row r="32" spans="1:7" x14ac:dyDescent="0.25">
      <c r="A32" s="26" t="s">
        <v>301</v>
      </c>
      <c r="B32" s="89">
        <v>67711062.680000007</v>
      </c>
      <c r="C32" s="89">
        <v>11432844.800000001</v>
      </c>
      <c r="D32" s="89">
        <v>79143907.480000004</v>
      </c>
      <c r="E32" s="89">
        <v>64990826.07</v>
      </c>
      <c r="F32" s="89">
        <v>63921988.549999997</v>
      </c>
      <c r="G32" s="89">
        <f t="shared" si="1"/>
        <v>-14153081.410000004</v>
      </c>
    </row>
    <row r="33" spans="1:7" x14ac:dyDescent="0.25">
      <c r="A33" s="26" t="s">
        <v>302</v>
      </c>
      <c r="B33" s="89">
        <v>28260409.829999998</v>
      </c>
      <c r="C33" s="89">
        <v>1301436.8400000001</v>
      </c>
      <c r="D33" s="89">
        <v>29561846.670000002</v>
      </c>
      <c r="E33" s="89">
        <v>27278921.120000001</v>
      </c>
      <c r="F33" s="89">
        <v>26958436.190000001</v>
      </c>
      <c r="G33" s="89">
        <f t="shared" si="1"/>
        <v>-2282925.5500000007</v>
      </c>
    </row>
    <row r="34" spans="1:7" x14ac:dyDescent="0.25">
      <c r="A34" s="26" t="s">
        <v>303</v>
      </c>
      <c r="B34" s="89">
        <v>25638055.829999998</v>
      </c>
      <c r="C34" s="89">
        <v>-5711610.5</v>
      </c>
      <c r="D34" s="89">
        <v>19926445.329999998</v>
      </c>
      <c r="E34" s="89">
        <v>18719216.289999999</v>
      </c>
      <c r="F34" s="89">
        <v>18401902.870000001</v>
      </c>
      <c r="G34" s="89">
        <f t="shared" si="1"/>
        <v>-1207229.0399999991</v>
      </c>
    </row>
    <row r="35" spans="1:7" x14ac:dyDescent="0.25">
      <c r="A35" s="26" t="s">
        <v>304</v>
      </c>
      <c r="B35" s="89">
        <v>145827844.61000001</v>
      </c>
      <c r="C35" s="89">
        <v>74133028.159999996</v>
      </c>
      <c r="D35" s="89">
        <v>219960872.77000001</v>
      </c>
      <c r="E35" s="89">
        <v>98884639.590000004</v>
      </c>
      <c r="F35" s="89">
        <v>97846240.409999996</v>
      </c>
      <c r="G35" s="89">
        <f t="shared" si="1"/>
        <v>-121076233.18000001</v>
      </c>
    </row>
    <row r="36" spans="1:7" x14ac:dyDescent="0.25">
      <c r="A36" s="26" t="s">
        <v>305</v>
      </c>
      <c r="B36" s="89">
        <v>8972445.7200000007</v>
      </c>
      <c r="C36" s="89">
        <v>71020.350000000006</v>
      </c>
      <c r="D36" s="89">
        <v>9043466.0700000003</v>
      </c>
      <c r="E36" s="89">
        <v>8061731.6200000001</v>
      </c>
      <c r="F36" s="89">
        <v>7950717.2300000004</v>
      </c>
      <c r="G36" s="89">
        <f t="shared" si="1"/>
        <v>-981734.45000000019</v>
      </c>
    </row>
    <row r="37" spans="1:7" x14ac:dyDescent="0.25">
      <c r="A37" s="26" t="s">
        <v>306</v>
      </c>
      <c r="B37" s="89">
        <v>6194066.4800000004</v>
      </c>
      <c r="C37" s="89">
        <v>592332.88</v>
      </c>
      <c r="D37" s="89">
        <v>6786399.3600000003</v>
      </c>
      <c r="E37" s="89">
        <v>6073100.7199999997</v>
      </c>
      <c r="F37" s="89">
        <v>6033210.8899999997</v>
      </c>
      <c r="G37" s="89">
        <f t="shared" si="1"/>
        <v>-713298.6400000006</v>
      </c>
    </row>
    <row r="38" spans="1:7" x14ac:dyDescent="0.25">
      <c r="A38" s="26" t="s">
        <v>307</v>
      </c>
      <c r="B38" s="89">
        <v>77815257.629999995</v>
      </c>
      <c r="C38" s="89">
        <v>6033832.9800000004</v>
      </c>
      <c r="D38" s="89">
        <v>83849090.609999999</v>
      </c>
      <c r="E38" s="89">
        <v>79614604.829999998</v>
      </c>
      <c r="F38" s="89">
        <v>78418854.260000005</v>
      </c>
      <c r="G38" s="89">
        <f t="shared" si="1"/>
        <v>-4234485.7800000012</v>
      </c>
    </row>
    <row r="39" spans="1:7" x14ac:dyDescent="0.25">
      <c r="A39" s="26" t="s">
        <v>308</v>
      </c>
      <c r="B39" s="89">
        <v>3305274.49</v>
      </c>
      <c r="C39" s="89">
        <v>-13901.2</v>
      </c>
      <c r="D39" s="89">
        <v>3291373.29</v>
      </c>
      <c r="E39" s="89">
        <v>3092202.29</v>
      </c>
      <c r="F39" s="89">
        <v>3034347.55</v>
      </c>
      <c r="G39" s="89">
        <f t="shared" si="1"/>
        <v>-199171</v>
      </c>
    </row>
    <row r="40" spans="1:7" x14ac:dyDescent="0.25">
      <c r="A40" s="26" t="s">
        <v>309</v>
      </c>
      <c r="B40" s="89">
        <v>12000804.17</v>
      </c>
      <c r="C40" s="89">
        <v>472704.1</v>
      </c>
      <c r="D40" s="89">
        <v>12473508.27</v>
      </c>
      <c r="E40" s="89">
        <v>12017068.26</v>
      </c>
      <c r="F40" s="89">
        <v>11863541.039999999</v>
      </c>
      <c r="G40" s="89">
        <f t="shared" si="1"/>
        <v>-456440.00999999978</v>
      </c>
    </row>
    <row r="41" spans="1:7" x14ac:dyDescent="0.25">
      <c r="A41" s="26" t="s">
        <v>310</v>
      </c>
      <c r="B41" s="89">
        <v>33790620.590000004</v>
      </c>
      <c r="C41" s="89">
        <v>-185264.37</v>
      </c>
      <c r="D41" s="89">
        <v>33605356.219999999</v>
      </c>
      <c r="E41" s="89">
        <v>32107917.5</v>
      </c>
      <c r="F41" s="89">
        <v>31597357.460000001</v>
      </c>
      <c r="G41" s="89">
        <f t="shared" si="1"/>
        <v>-1497438.7199999988</v>
      </c>
    </row>
    <row r="42" spans="1:7" x14ac:dyDescent="0.25">
      <c r="A42" s="26" t="s">
        <v>311</v>
      </c>
      <c r="B42" s="89">
        <v>21001516.68</v>
      </c>
      <c r="C42" s="89">
        <v>2652402.38</v>
      </c>
      <c r="D42" s="89">
        <v>23653919.059999999</v>
      </c>
      <c r="E42" s="89">
        <v>21814365.59</v>
      </c>
      <c r="F42" s="89">
        <v>21386044.41</v>
      </c>
      <c r="G42" s="89">
        <f t="shared" si="1"/>
        <v>-1839553.4699999988</v>
      </c>
    </row>
    <row r="43" spans="1:7" x14ac:dyDescent="0.25">
      <c r="A43" s="26" t="s">
        <v>312</v>
      </c>
      <c r="B43" s="89">
        <v>118431651</v>
      </c>
      <c r="C43" s="89">
        <v>2829600.96</v>
      </c>
      <c r="D43" s="89">
        <v>121261251.95999999</v>
      </c>
      <c r="E43" s="89">
        <v>119693555.33</v>
      </c>
      <c r="F43" s="89">
        <v>119432257.47</v>
      </c>
      <c r="G43" s="89">
        <f t="shared" si="1"/>
        <v>-1567696.6299999952</v>
      </c>
    </row>
    <row r="44" spans="1:7" x14ac:dyDescent="0.25">
      <c r="A44" s="26" t="s">
        <v>313</v>
      </c>
      <c r="B44" s="89">
        <v>167858901.66999999</v>
      </c>
      <c r="C44" s="89">
        <v>15301660.75</v>
      </c>
      <c r="D44" s="89">
        <v>183160562.41999999</v>
      </c>
      <c r="E44" s="89">
        <v>142371560.47</v>
      </c>
      <c r="F44" s="89">
        <v>141556004.90000001</v>
      </c>
      <c r="G44" s="89">
        <f t="shared" si="1"/>
        <v>-40789001.949999988</v>
      </c>
    </row>
    <row r="45" spans="1:7" x14ac:dyDescent="0.25">
      <c r="A45" s="26" t="s">
        <v>314</v>
      </c>
      <c r="B45" s="89">
        <v>15102205.699999999</v>
      </c>
      <c r="C45" s="89">
        <v>-214603.6</v>
      </c>
      <c r="D45" s="89">
        <v>14887602.1</v>
      </c>
      <c r="E45" s="89">
        <v>14460189.91</v>
      </c>
      <c r="F45" s="89">
        <v>14223182.779999999</v>
      </c>
      <c r="G45" s="89">
        <f t="shared" si="1"/>
        <v>-427412.18999999948</v>
      </c>
    </row>
    <row r="46" spans="1:7" x14ac:dyDescent="0.25">
      <c r="A46" s="26" t="s">
        <v>315</v>
      </c>
      <c r="B46" s="89">
        <v>96449965.879999995</v>
      </c>
      <c r="C46" s="89">
        <v>112254384.54000001</v>
      </c>
      <c r="D46" s="89">
        <v>208704350.41999999</v>
      </c>
      <c r="E46" s="89">
        <v>178325593.94999999</v>
      </c>
      <c r="F46" s="89">
        <v>178067666.36000001</v>
      </c>
      <c r="G46" s="89">
        <f t="shared" si="1"/>
        <v>-30378756.469999999</v>
      </c>
    </row>
    <row r="47" spans="1:7" x14ac:dyDescent="0.25">
      <c r="A47" s="26" t="s">
        <v>316</v>
      </c>
      <c r="B47" s="89">
        <v>105896401.92</v>
      </c>
      <c r="C47" s="89">
        <v>13827523.5</v>
      </c>
      <c r="D47" s="89">
        <v>119723925.42</v>
      </c>
      <c r="E47" s="89">
        <v>112270161.63</v>
      </c>
      <c r="F47" s="89">
        <v>111815505.69</v>
      </c>
      <c r="G47" s="89">
        <f t="shared" si="1"/>
        <v>-7453763.7900000066</v>
      </c>
    </row>
    <row r="48" spans="1:7" x14ac:dyDescent="0.25">
      <c r="A48" s="26" t="s">
        <v>317</v>
      </c>
      <c r="B48" s="89">
        <v>5537956.8300000001</v>
      </c>
      <c r="C48" s="89">
        <v>111656623.38</v>
      </c>
      <c r="D48" s="89">
        <v>117194580.20999999</v>
      </c>
      <c r="E48" s="89">
        <v>62870490.530000001</v>
      </c>
      <c r="F48" s="89">
        <v>62428879.18</v>
      </c>
      <c r="G48" s="89">
        <f t="shared" si="1"/>
        <v>-54324089.679999992</v>
      </c>
    </row>
    <row r="49" spans="1:7" x14ac:dyDescent="0.25">
      <c r="A49" s="26" t="s">
        <v>318</v>
      </c>
      <c r="B49" s="89">
        <v>1600104.12</v>
      </c>
      <c r="C49" s="89">
        <v>-751531.64</v>
      </c>
      <c r="D49" s="89">
        <v>848572.48</v>
      </c>
      <c r="E49" s="89">
        <v>847122.48</v>
      </c>
      <c r="F49" s="89">
        <v>847122.48</v>
      </c>
      <c r="G49" s="89">
        <f t="shared" si="1"/>
        <v>-1450</v>
      </c>
    </row>
    <row r="50" spans="1:7" x14ac:dyDescent="0.25">
      <c r="A50" s="26" t="s">
        <v>319</v>
      </c>
      <c r="B50" s="89">
        <v>25000000</v>
      </c>
      <c r="C50" s="89">
        <v>24293942.260000002</v>
      </c>
      <c r="D50" s="89">
        <v>49293942.259999998</v>
      </c>
      <c r="E50" s="89">
        <v>47738896.07</v>
      </c>
      <c r="F50" s="89">
        <v>47738896.07</v>
      </c>
      <c r="G50" s="89">
        <f t="shared" si="1"/>
        <v>-1555046.1899999976</v>
      </c>
    </row>
    <row r="51" spans="1:7" x14ac:dyDescent="0.25">
      <c r="A51" s="26" t="s">
        <v>320</v>
      </c>
      <c r="B51" s="89">
        <v>81589274.450000003</v>
      </c>
      <c r="C51" s="89">
        <v>3846582.08</v>
      </c>
      <c r="D51" s="89">
        <v>85435856.530000001</v>
      </c>
      <c r="E51" s="89">
        <v>75845097.859999999</v>
      </c>
      <c r="F51" s="89">
        <v>75509341.390000001</v>
      </c>
      <c r="G51" s="89">
        <f t="shared" si="1"/>
        <v>-9590758.6700000018</v>
      </c>
    </row>
    <row r="52" spans="1:7" x14ac:dyDescent="0.25">
      <c r="A52" s="26" t="s">
        <v>321</v>
      </c>
      <c r="B52" s="89">
        <v>9048464.7100000009</v>
      </c>
      <c r="C52" s="89">
        <v>-24274.99</v>
      </c>
      <c r="D52" s="89">
        <v>9024189.7200000007</v>
      </c>
      <c r="E52" s="89">
        <v>8741926.8200000003</v>
      </c>
      <c r="F52" s="89">
        <v>8597727.6799999997</v>
      </c>
      <c r="G52" s="89">
        <f t="shared" si="1"/>
        <v>-282262.90000000037</v>
      </c>
    </row>
    <row r="53" spans="1:7" x14ac:dyDescent="0.25">
      <c r="A53" s="26" t="s">
        <v>322</v>
      </c>
      <c r="B53" s="89">
        <v>57672510.219999999</v>
      </c>
      <c r="C53" s="89">
        <v>41163288.289999999</v>
      </c>
      <c r="D53" s="89">
        <v>98835798.510000005</v>
      </c>
      <c r="E53" s="89">
        <v>89740164.930000007</v>
      </c>
      <c r="F53" s="89">
        <v>89548676.010000005</v>
      </c>
      <c r="G53" s="89">
        <f t="shared" si="1"/>
        <v>-9095633.5799999982</v>
      </c>
    </row>
    <row r="54" spans="1:7" x14ac:dyDescent="0.25">
      <c r="A54" s="26" t="s">
        <v>323</v>
      </c>
      <c r="B54" s="89">
        <v>43920567.490000002</v>
      </c>
      <c r="C54" s="89">
        <v>42446053.039999999</v>
      </c>
      <c r="D54" s="89">
        <v>86366620.530000001</v>
      </c>
      <c r="E54" s="89">
        <v>57735346.299999997</v>
      </c>
      <c r="F54" s="89">
        <v>57537243.549999997</v>
      </c>
      <c r="G54" s="89">
        <f t="shared" si="1"/>
        <v>-28631274.230000004</v>
      </c>
    </row>
    <row r="55" spans="1:7" x14ac:dyDescent="0.25">
      <c r="A55" s="26" t="s">
        <v>324</v>
      </c>
      <c r="B55" s="89">
        <v>6941502.0800000001</v>
      </c>
      <c r="C55" s="89">
        <v>27862164.43</v>
      </c>
      <c r="D55" s="89">
        <v>34803666.509999998</v>
      </c>
      <c r="E55" s="89">
        <v>17860269.460000001</v>
      </c>
      <c r="F55" s="89">
        <v>17796289.100000001</v>
      </c>
      <c r="G55" s="89">
        <f t="shared" si="1"/>
        <v>-16943397.049999997</v>
      </c>
    </row>
    <row r="56" spans="1:7" x14ac:dyDescent="0.25">
      <c r="A56" s="26" t="s">
        <v>325</v>
      </c>
      <c r="B56" s="89">
        <v>65954828.060000002</v>
      </c>
      <c r="C56" s="89">
        <v>74743933.75</v>
      </c>
      <c r="D56" s="89">
        <v>140698761.81</v>
      </c>
      <c r="E56" s="89">
        <v>115797371.48</v>
      </c>
      <c r="F56" s="89">
        <v>115364408.14</v>
      </c>
      <c r="G56" s="89">
        <f t="shared" si="1"/>
        <v>-24901390.329999998</v>
      </c>
    </row>
    <row r="57" spans="1:7" x14ac:dyDescent="0.25">
      <c r="A57" s="26" t="s">
        <v>326</v>
      </c>
      <c r="B57" s="89">
        <v>63688359.219999999</v>
      </c>
      <c r="C57" s="89">
        <v>38879507.170000002</v>
      </c>
      <c r="D57" s="89">
        <v>102567866.39</v>
      </c>
      <c r="E57" s="89">
        <v>83474964.890000001</v>
      </c>
      <c r="F57" s="89">
        <v>83275659.859999999</v>
      </c>
      <c r="G57" s="89">
        <f t="shared" si="1"/>
        <v>-19092901.5</v>
      </c>
    </row>
    <row r="58" spans="1:7" x14ac:dyDescent="0.25">
      <c r="A58" s="26" t="s">
        <v>327</v>
      </c>
      <c r="B58" s="89">
        <v>179608352.68000001</v>
      </c>
      <c r="C58" s="89">
        <v>351471105.94</v>
      </c>
      <c r="D58" s="89">
        <v>531079458.62</v>
      </c>
      <c r="E58" s="89">
        <v>280088312.24000001</v>
      </c>
      <c r="F58" s="89">
        <v>279616080.72000003</v>
      </c>
      <c r="G58" s="89">
        <f t="shared" si="1"/>
        <v>-250991146.38</v>
      </c>
    </row>
    <row r="59" spans="1:7" x14ac:dyDescent="0.25">
      <c r="A59" s="26" t="s">
        <v>328</v>
      </c>
      <c r="B59" s="89">
        <v>1124190930.75</v>
      </c>
      <c r="C59" s="89">
        <v>1457001362.71</v>
      </c>
      <c r="D59" s="89">
        <v>2581192293.46</v>
      </c>
      <c r="E59" s="89">
        <v>924077259.98000002</v>
      </c>
      <c r="F59" s="89">
        <v>914100760.84000003</v>
      </c>
      <c r="G59" s="89">
        <f t="shared" si="1"/>
        <v>-1657115033.48</v>
      </c>
    </row>
    <row r="60" spans="1:7" x14ac:dyDescent="0.25">
      <c r="A60" s="26" t="s">
        <v>329</v>
      </c>
      <c r="B60" s="89">
        <v>96235596.829999998</v>
      </c>
      <c r="C60" s="89">
        <v>31148091.359999999</v>
      </c>
      <c r="D60" s="89">
        <v>127383688.19</v>
      </c>
      <c r="E60" s="89">
        <v>118351537.76000001</v>
      </c>
      <c r="F60" s="89">
        <v>117901312.34999999</v>
      </c>
      <c r="G60" s="89">
        <f t="shared" si="1"/>
        <v>-9032150.4299999923</v>
      </c>
    </row>
    <row r="61" spans="1:7" x14ac:dyDescent="0.25">
      <c r="A61" s="26" t="s">
        <v>330</v>
      </c>
      <c r="B61" s="89">
        <v>0</v>
      </c>
      <c r="C61" s="89">
        <v>109298238.58</v>
      </c>
      <c r="D61" s="89">
        <v>109298238.58</v>
      </c>
      <c r="E61" s="89">
        <v>0</v>
      </c>
      <c r="F61" s="89">
        <v>0</v>
      </c>
      <c r="G61" s="89">
        <f t="shared" si="1"/>
        <v>-109298238.58</v>
      </c>
    </row>
    <row r="62" spans="1:7" x14ac:dyDescent="0.25">
      <c r="A62" s="26" t="s">
        <v>331</v>
      </c>
      <c r="B62" s="89">
        <v>161281956.53</v>
      </c>
      <c r="C62" s="89">
        <v>-4034109.9</v>
      </c>
      <c r="D62" s="89">
        <v>157247846.63</v>
      </c>
      <c r="E62" s="89">
        <v>151537780.25</v>
      </c>
      <c r="F62" s="89">
        <v>151528906.24000001</v>
      </c>
      <c r="G62" s="89">
        <f t="shared" si="1"/>
        <v>-5710066.3799999952</v>
      </c>
    </row>
    <row r="63" spans="1:7" x14ac:dyDescent="0.25">
      <c r="A63" s="26" t="s">
        <v>332</v>
      </c>
      <c r="B63" s="89">
        <v>0</v>
      </c>
      <c r="C63" s="89">
        <v>3165616.51</v>
      </c>
      <c r="D63" s="89">
        <v>3165616.51</v>
      </c>
      <c r="E63" s="89">
        <v>2010504.44</v>
      </c>
      <c r="F63" s="89">
        <v>2010504.44</v>
      </c>
      <c r="G63" s="89">
        <f t="shared" si="1"/>
        <v>-1155112.0699999998</v>
      </c>
    </row>
    <row r="64" spans="1:7" x14ac:dyDescent="0.25">
      <c r="A64" s="26" t="s">
        <v>333</v>
      </c>
      <c r="B64" s="89">
        <v>111580774.41</v>
      </c>
      <c r="C64" s="89">
        <v>33356141.719999999</v>
      </c>
      <c r="D64" s="89">
        <v>144936916.13</v>
      </c>
      <c r="E64" s="89">
        <v>141423088.50999999</v>
      </c>
      <c r="F64" s="89">
        <v>141206990.21000001</v>
      </c>
      <c r="G64" s="89">
        <f t="shared" si="1"/>
        <v>-3513827.6200000048</v>
      </c>
    </row>
    <row r="65" spans="1:7" x14ac:dyDescent="0.25">
      <c r="A65" s="26" t="s">
        <v>334</v>
      </c>
      <c r="B65" s="89">
        <v>5425238.2199999997</v>
      </c>
      <c r="C65" s="89">
        <v>25570957.960000001</v>
      </c>
      <c r="D65" s="89">
        <v>30996196.18</v>
      </c>
      <c r="E65" s="89">
        <v>19167947.170000002</v>
      </c>
      <c r="F65" s="89">
        <v>19063989.879999999</v>
      </c>
      <c r="G65" s="89">
        <f t="shared" si="1"/>
        <v>-11828249.009999998</v>
      </c>
    </row>
    <row r="66" spans="1:7" x14ac:dyDescent="0.25">
      <c r="A66" s="26" t="s">
        <v>335</v>
      </c>
      <c r="B66" s="89">
        <v>14890535.439999999</v>
      </c>
      <c r="C66" s="89">
        <v>-1110368.6200000001</v>
      </c>
      <c r="D66" s="89">
        <v>13780166.82</v>
      </c>
      <c r="E66" s="89">
        <v>12916422.619999999</v>
      </c>
      <c r="F66" s="89">
        <v>12745952.869999999</v>
      </c>
      <c r="G66" s="89">
        <f t="shared" si="1"/>
        <v>-863744.20000000112</v>
      </c>
    </row>
    <row r="67" spans="1:7" x14ac:dyDescent="0.25">
      <c r="A67" s="26" t="s">
        <v>336</v>
      </c>
      <c r="B67" s="89">
        <v>0</v>
      </c>
      <c r="C67" s="89">
        <v>5161448.6500000004</v>
      </c>
      <c r="D67" s="89">
        <v>5161448.6500000004</v>
      </c>
      <c r="E67" s="89">
        <v>1418872.63</v>
      </c>
      <c r="F67" s="89">
        <v>1287710.48</v>
      </c>
      <c r="G67" s="89">
        <f t="shared" si="1"/>
        <v>-3742576.0200000005</v>
      </c>
    </row>
    <row r="68" spans="1:7" x14ac:dyDescent="0.25">
      <c r="A68" s="26" t="s">
        <v>337</v>
      </c>
      <c r="B68" s="89">
        <v>4995784.04</v>
      </c>
      <c r="C68" s="89">
        <v>2432702.9700000002</v>
      </c>
      <c r="D68" s="89">
        <v>7428487.0099999998</v>
      </c>
      <c r="E68" s="89">
        <v>5076834.22</v>
      </c>
      <c r="F68" s="89">
        <v>4998518.4800000004</v>
      </c>
      <c r="G68" s="89">
        <f t="shared" si="1"/>
        <v>-2351652.79</v>
      </c>
    </row>
    <row r="69" spans="1:7" x14ac:dyDescent="0.25">
      <c r="A69" s="26" t="s">
        <v>338</v>
      </c>
      <c r="B69" s="89">
        <v>17753385.829999998</v>
      </c>
      <c r="C69" s="89">
        <v>-2240779.31</v>
      </c>
      <c r="D69" s="89">
        <v>15512606.52</v>
      </c>
      <c r="E69" s="89">
        <v>15125522.65</v>
      </c>
      <c r="F69" s="89">
        <v>14976492.77</v>
      </c>
      <c r="G69" s="89">
        <f t="shared" si="1"/>
        <v>-387083.86999999918</v>
      </c>
    </row>
    <row r="70" spans="1:7" x14ac:dyDescent="0.25">
      <c r="A70" s="26" t="s">
        <v>339</v>
      </c>
      <c r="B70" s="89">
        <v>3373591.97</v>
      </c>
      <c r="C70" s="89">
        <v>14751.21</v>
      </c>
      <c r="D70" s="89">
        <v>3388343.18</v>
      </c>
      <c r="E70" s="89">
        <v>3304238.73</v>
      </c>
      <c r="F70" s="89">
        <v>3247914.73</v>
      </c>
      <c r="G70" s="89">
        <f t="shared" si="1"/>
        <v>-84104.450000000186</v>
      </c>
    </row>
    <row r="71" spans="1:7" x14ac:dyDescent="0.25">
      <c r="A71" s="26" t="s">
        <v>340</v>
      </c>
      <c r="B71" s="89">
        <v>25005785</v>
      </c>
      <c r="C71" s="89">
        <v>25000000</v>
      </c>
      <c r="D71" s="89">
        <v>50005785</v>
      </c>
      <c r="E71" s="89">
        <v>49766837.299999997</v>
      </c>
      <c r="F71" s="89">
        <v>49766837.299999997</v>
      </c>
      <c r="G71" s="89">
        <f t="shared" si="1"/>
        <v>-238947.70000000298</v>
      </c>
    </row>
    <row r="72" spans="1:7" x14ac:dyDescent="0.25">
      <c r="A72" s="26" t="s">
        <v>341</v>
      </c>
      <c r="B72" s="89">
        <v>109750135.59</v>
      </c>
      <c r="C72" s="89">
        <v>977423.48</v>
      </c>
      <c r="D72" s="89">
        <v>110727559.06999999</v>
      </c>
      <c r="E72" s="89">
        <v>110727558.59</v>
      </c>
      <c r="F72" s="89">
        <v>110727558.59</v>
      </c>
      <c r="G72" s="89">
        <f t="shared" si="1"/>
        <v>-0.47999998927116394</v>
      </c>
    </row>
    <row r="73" spans="1:7" x14ac:dyDescent="0.25">
      <c r="A73" s="26" t="s">
        <v>342</v>
      </c>
      <c r="B73" s="89">
        <v>78811152</v>
      </c>
      <c r="C73" s="89">
        <v>59539533.509999998</v>
      </c>
      <c r="D73" s="89">
        <v>138350685.50999999</v>
      </c>
      <c r="E73" s="89">
        <v>116605928.54000001</v>
      </c>
      <c r="F73" s="89">
        <v>116197070.31999999</v>
      </c>
      <c r="G73" s="89">
        <f t="shared" si="1"/>
        <v>-21744756.969999984</v>
      </c>
    </row>
    <row r="74" spans="1:7" x14ac:dyDescent="0.25">
      <c r="A74" s="26" t="s">
        <v>343</v>
      </c>
      <c r="B74" s="89">
        <v>151141066.78999999</v>
      </c>
      <c r="C74" s="89">
        <v>61025823</v>
      </c>
      <c r="D74" s="89">
        <v>212166889.78999999</v>
      </c>
      <c r="E74" s="89">
        <v>175210647.15000001</v>
      </c>
      <c r="F74" s="89">
        <v>175210647.15000001</v>
      </c>
      <c r="G74" s="89">
        <f t="shared" si="1"/>
        <v>-36956242.639999986</v>
      </c>
    </row>
    <row r="75" spans="1:7" x14ac:dyDescent="0.25">
      <c r="A75" s="26" t="s">
        <v>344</v>
      </c>
      <c r="B75" s="89">
        <v>16047408</v>
      </c>
      <c r="C75" s="89">
        <v>13863231.199999999</v>
      </c>
      <c r="D75" s="89">
        <v>29910639.199999999</v>
      </c>
      <c r="E75" s="89">
        <v>29910639.199999999</v>
      </c>
      <c r="F75" s="89">
        <v>29910639.199999999</v>
      </c>
      <c r="G75" s="89">
        <f t="shared" ref="G75:G87" si="2">E75-D75</f>
        <v>0</v>
      </c>
    </row>
    <row r="76" spans="1:7" x14ac:dyDescent="0.25">
      <c r="A76" s="26" t="s">
        <v>345</v>
      </c>
      <c r="B76" s="89">
        <v>0</v>
      </c>
      <c r="C76" s="89">
        <v>21971368</v>
      </c>
      <c r="D76" s="89">
        <v>21971368</v>
      </c>
      <c r="E76" s="89">
        <v>10971368</v>
      </c>
      <c r="F76" s="89">
        <v>10971368</v>
      </c>
      <c r="G76" s="89">
        <f t="shared" si="2"/>
        <v>-11000000</v>
      </c>
    </row>
    <row r="77" spans="1:7" x14ac:dyDescent="0.25">
      <c r="A77" s="26" t="s">
        <v>346</v>
      </c>
      <c r="B77" s="89">
        <v>67045949</v>
      </c>
      <c r="C77" s="89">
        <v>14194245.310000001</v>
      </c>
      <c r="D77" s="89">
        <v>81240194.310000002</v>
      </c>
      <c r="E77" s="89">
        <v>78783668.170000002</v>
      </c>
      <c r="F77" s="89">
        <v>78783668.170000002</v>
      </c>
      <c r="G77" s="89">
        <f t="shared" si="2"/>
        <v>-2456526.1400000006</v>
      </c>
    </row>
    <row r="78" spans="1:7" x14ac:dyDescent="0.25">
      <c r="A78" s="26" t="s">
        <v>347</v>
      </c>
      <c r="B78" s="89">
        <v>69252576</v>
      </c>
      <c r="C78" s="89">
        <v>11551329.02</v>
      </c>
      <c r="D78" s="89">
        <v>80803905.019999996</v>
      </c>
      <c r="E78" s="89">
        <v>80803905.019999996</v>
      </c>
      <c r="F78" s="89">
        <v>80803905.019999996</v>
      </c>
      <c r="G78" s="89">
        <f t="shared" si="2"/>
        <v>0</v>
      </c>
    </row>
    <row r="79" spans="1:7" x14ac:dyDescent="0.25">
      <c r="A79" s="26" t="s">
        <v>348</v>
      </c>
      <c r="B79" s="89">
        <v>22800167</v>
      </c>
      <c r="C79" s="89">
        <v>24064691.059999999</v>
      </c>
      <c r="D79" s="89">
        <v>46864858.060000002</v>
      </c>
      <c r="E79" s="89">
        <v>46864857</v>
      </c>
      <c r="F79" s="89">
        <v>46046635.549999997</v>
      </c>
      <c r="G79" s="89">
        <f t="shared" si="2"/>
        <v>-1.0600000023841858</v>
      </c>
    </row>
    <row r="80" spans="1:7" x14ac:dyDescent="0.25">
      <c r="A80" s="26" t="s">
        <v>349</v>
      </c>
      <c r="B80" s="89">
        <v>24357976</v>
      </c>
      <c r="C80" s="89">
        <v>9103162.6300000008</v>
      </c>
      <c r="D80" s="89">
        <v>33461138.629999999</v>
      </c>
      <c r="E80" s="89">
        <v>33461138.629999999</v>
      </c>
      <c r="F80" s="89">
        <v>33461138.629999999</v>
      </c>
      <c r="G80" s="89">
        <f t="shared" si="2"/>
        <v>0</v>
      </c>
    </row>
    <row r="81" spans="1:7" x14ac:dyDescent="0.25">
      <c r="A81" s="26" t="s">
        <v>350</v>
      </c>
      <c r="B81" s="89">
        <v>15220623.550000001</v>
      </c>
      <c r="C81" s="89">
        <v>-3324965.6</v>
      </c>
      <c r="D81" s="89">
        <v>11895657.949999999</v>
      </c>
      <c r="E81" s="89">
        <v>2478580.2400000002</v>
      </c>
      <c r="F81" s="89">
        <v>2105358.14</v>
      </c>
      <c r="G81" s="89">
        <f t="shared" si="2"/>
        <v>-9417077.709999999</v>
      </c>
    </row>
    <row r="82" spans="1:7" x14ac:dyDescent="0.25">
      <c r="A82" s="26" t="s">
        <v>351</v>
      </c>
      <c r="B82" s="89">
        <v>43084451.509999998</v>
      </c>
      <c r="C82" s="89">
        <v>9219784.3900000006</v>
      </c>
      <c r="D82" s="89">
        <v>52304235.899999999</v>
      </c>
      <c r="E82" s="89">
        <v>52304235.899999999</v>
      </c>
      <c r="F82" s="89">
        <v>52304235.899999999</v>
      </c>
      <c r="G82" s="89">
        <f t="shared" si="2"/>
        <v>0</v>
      </c>
    </row>
    <row r="83" spans="1:7" x14ac:dyDescent="0.25">
      <c r="A83" s="26" t="s">
        <v>352</v>
      </c>
      <c r="B83" s="89">
        <v>15937205</v>
      </c>
      <c r="C83" s="89">
        <v>265615</v>
      </c>
      <c r="D83" s="89">
        <v>16202820</v>
      </c>
      <c r="E83" s="89">
        <v>16202820</v>
      </c>
      <c r="F83" s="89">
        <v>16202820</v>
      </c>
      <c r="G83" s="89">
        <f t="shared" si="2"/>
        <v>0</v>
      </c>
    </row>
    <row r="84" spans="1:7" x14ac:dyDescent="0.25">
      <c r="A84" s="26" t="s">
        <v>353</v>
      </c>
      <c r="B84" s="89">
        <v>0</v>
      </c>
      <c r="C84" s="89">
        <v>721500</v>
      </c>
      <c r="D84" s="89">
        <v>721500</v>
      </c>
      <c r="E84" s="89">
        <v>721500</v>
      </c>
      <c r="F84" s="89">
        <v>721500</v>
      </c>
      <c r="G84" s="89">
        <f t="shared" si="2"/>
        <v>0</v>
      </c>
    </row>
    <row r="85" spans="1:7" x14ac:dyDescent="0.25">
      <c r="A85" s="26" t="s">
        <v>354</v>
      </c>
      <c r="B85" s="89">
        <v>3642768</v>
      </c>
      <c r="C85" s="89">
        <v>0</v>
      </c>
      <c r="D85" s="89">
        <v>3642768</v>
      </c>
      <c r="E85" s="89">
        <v>3642768</v>
      </c>
      <c r="F85" s="89">
        <v>3642768</v>
      </c>
      <c r="G85" s="89">
        <f t="shared" si="2"/>
        <v>0</v>
      </c>
    </row>
    <row r="86" spans="1:7" x14ac:dyDescent="0.25">
      <c r="A86" s="26" t="s">
        <v>355</v>
      </c>
      <c r="B86" s="89">
        <v>108788177.56999999</v>
      </c>
      <c r="C86" s="89">
        <v>3140031.16</v>
      </c>
      <c r="D86" s="89">
        <v>111928208.73</v>
      </c>
      <c r="E86" s="89">
        <v>109919659.40000001</v>
      </c>
      <c r="F86" s="89">
        <v>109656503.83</v>
      </c>
      <c r="G86" s="89">
        <f t="shared" si="2"/>
        <v>-2008549.3299999982</v>
      </c>
    </row>
    <row r="87" spans="1:7" x14ac:dyDescent="0.25">
      <c r="A87" s="26" t="s">
        <v>356</v>
      </c>
      <c r="B87" s="89">
        <v>37447130.049999997</v>
      </c>
      <c r="C87" s="89">
        <v>6918884.1799999997</v>
      </c>
      <c r="D87" s="89">
        <v>44366014.229999997</v>
      </c>
      <c r="E87" s="89">
        <v>33293799.140000001</v>
      </c>
      <c r="F87" s="89">
        <v>32727283.129999999</v>
      </c>
      <c r="G87" s="89">
        <f t="shared" si="2"/>
        <v>-11072215.089999996</v>
      </c>
    </row>
    <row r="88" spans="1:7" x14ac:dyDescent="0.25">
      <c r="A88" s="8" t="s">
        <v>2</v>
      </c>
      <c r="B88" s="83"/>
      <c r="C88" s="83"/>
      <c r="D88" s="83"/>
      <c r="E88" s="83"/>
      <c r="F88" s="83"/>
      <c r="G88" s="83"/>
    </row>
    <row r="89" spans="1:7" x14ac:dyDescent="0.25">
      <c r="A89" s="1" t="s">
        <v>107</v>
      </c>
      <c r="B89" s="82">
        <f>SUM(B90:B129)</f>
        <v>1808522536.4100001</v>
      </c>
      <c r="C89" s="82">
        <f t="shared" ref="C89:G89" si="3">SUM(C90:C129)</f>
        <v>584417213.00999999</v>
      </c>
      <c r="D89" s="82">
        <f t="shared" si="3"/>
        <v>2392939749.4200001</v>
      </c>
      <c r="E89" s="82">
        <f t="shared" si="3"/>
        <v>2137505120.48</v>
      </c>
      <c r="F89" s="82">
        <f t="shared" si="3"/>
        <v>1897880135.8500001</v>
      </c>
      <c r="G89" s="82">
        <f t="shared" si="3"/>
        <v>-255434628.94000006</v>
      </c>
    </row>
    <row r="90" spans="1:7" x14ac:dyDescent="0.25">
      <c r="A90" s="26" t="s">
        <v>283</v>
      </c>
      <c r="B90" s="89">
        <v>50000000</v>
      </c>
      <c r="C90" s="89">
        <v>-50000000</v>
      </c>
      <c r="D90" s="89">
        <v>0</v>
      </c>
      <c r="E90" s="89">
        <v>0</v>
      </c>
      <c r="F90" s="89">
        <v>0</v>
      </c>
      <c r="G90" s="89">
        <f>E90-D90</f>
        <v>0</v>
      </c>
    </row>
    <row r="91" spans="1:7" x14ac:dyDescent="0.25">
      <c r="A91" s="26" t="s">
        <v>290</v>
      </c>
      <c r="B91" s="89">
        <v>0</v>
      </c>
      <c r="C91" s="89">
        <v>303000</v>
      </c>
      <c r="D91" s="89">
        <v>303000</v>
      </c>
      <c r="E91" s="89">
        <v>303000</v>
      </c>
      <c r="F91" s="89">
        <v>0</v>
      </c>
      <c r="G91" s="89">
        <f t="shared" ref="G91:G129" si="4">E91-D91</f>
        <v>0</v>
      </c>
    </row>
    <row r="92" spans="1:7" x14ac:dyDescent="0.25">
      <c r="A92" s="26" t="s">
        <v>294</v>
      </c>
      <c r="B92" s="89">
        <v>0</v>
      </c>
      <c r="C92" s="89">
        <v>271000</v>
      </c>
      <c r="D92" s="89">
        <v>271000</v>
      </c>
      <c r="E92" s="89">
        <v>271000</v>
      </c>
      <c r="F92" s="89">
        <v>0</v>
      </c>
      <c r="G92" s="89">
        <f t="shared" si="4"/>
        <v>0</v>
      </c>
    </row>
    <row r="93" spans="1:7" x14ac:dyDescent="0.25">
      <c r="A93" s="26" t="s">
        <v>295</v>
      </c>
      <c r="B93" s="89">
        <v>0</v>
      </c>
      <c r="C93" s="89">
        <v>1325000</v>
      </c>
      <c r="D93" s="89">
        <v>1325000</v>
      </c>
      <c r="E93" s="89">
        <v>1325000</v>
      </c>
      <c r="F93" s="89">
        <v>0</v>
      </c>
      <c r="G93" s="89">
        <f t="shared" si="4"/>
        <v>0</v>
      </c>
    </row>
    <row r="94" spans="1:7" x14ac:dyDescent="0.25">
      <c r="A94" s="26" t="s">
        <v>296</v>
      </c>
      <c r="B94" s="89">
        <v>0</v>
      </c>
      <c r="C94" s="89">
        <v>605000</v>
      </c>
      <c r="D94" s="89">
        <v>605000</v>
      </c>
      <c r="E94" s="89">
        <v>605000</v>
      </c>
      <c r="F94" s="89">
        <v>0</v>
      </c>
      <c r="G94" s="89">
        <f t="shared" si="4"/>
        <v>0</v>
      </c>
    </row>
    <row r="95" spans="1:7" x14ac:dyDescent="0.25">
      <c r="A95" s="26" t="s">
        <v>298</v>
      </c>
      <c r="B95" s="89">
        <v>0</v>
      </c>
      <c r="C95" s="89">
        <v>622000</v>
      </c>
      <c r="D95" s="89">
        <v>622000</v>
      </c>
      <c r="E95" s="89">
        <v>622000</v>
      </c>
      <c r="F95" s="89">
        <v>0</v>
      </c>
      <c r="G95" s="89">
        <f t="shared" si="4"/>
        <v>0</v>
      </c>
    </row>
    <row r="96" spans="1:7" x14ac:dyDescent="0.25">
      <c r="A96" s="26" t="s">
        <v>299</v>
      </c>
      <c r="B96" s="89">
        <v>1335946.28</v>
      </c>
      <c r="C96" s="89">
        <v>10058119.130000001</v>
      </c>
      <c r="D96" s="89">
        <v>11394065.41</v>
      </c>
      <c r="E96" s="89">
        <v>11394064.6</v>
      </c>
      <c r="F96" s="89">
        <v>9432446.9399999995</v>
      </c>
      <c r="G96" s="89">
        <f t="shared" si="4"/>
        <v>-0.81000000052154064</v>
      </c>
    </row>
    <row r="97" spans="1:7" x14ac:dyDescent="0.25">
      <c r="A97" s="26" t="s">
        <v>300</v>
      </c>
      <c r="B97" s="89">
        <v>400069195.81</v>
      </c>
      <c r="C97" s="89">
        <v>-41401930.82</v>
      </c>
      <c r="D97" s="89">
        <v>358667264.99000001</v>
      </c>
      <c r="E97" s="89">
        <v>295231270.07999998</v>
      </c>
      <c r="F97" s="89">
        <v>275457253.88999999</v>
      </c>
      <c r="G97" s="89">
        <f t="shared" si="4"/>
        <v>-63435994.910000026</v>
      </c>
    </row>
    <row r="98" spans="1:7" x14ac:dyDescent="0.25">
      <c r="A98" s="26" t="s">
        <v>301</v>
      </c>
      <c r="B98" s="89">
        <v>12801268.050000001</v>
      </c>
      <c r="C98" s="89">
        <v>2815399.18</v>
      </c>
      <c r="D98" s="89">
        <v>15616667.23</v>
      </c>
      <c r="E98" s="89">
        <v>15616667.220000001</v>
      </c>
      <c r="F98" s="89">
        <v>15554558.02</v>
      </c>
      <c r="G98" s="89">
        <f t="shared" si="4"/>
        <v>-9.9999997764825821E-3</v>
      </c>
    </row>
    <row r="99" spans="1:7" x14ac:dyDescent="0.25">
      <c r="A99" s="26" t="s">
        <v>302</v>
      </c>
      <c r="B99" s="89">
        <v>4207088.33</v>
      </c>
      <c r="C99" s="89">
        <v>82115.59</v>
      </c>
      <c r="D99" s="89">
        <v>4289203.92</v>
      </c>
      <c r="E99" s="89">
        <v>4289203.92</v>
      </c>
      <c r="F99" s="89">
        <v>4061065.94</v>
      </c>
      <c r="G99" s="89">
        <f t="shared" si="4"/>
        <v>0</v>
      </c>
    </row>
    <row r="100" spans="1:7" x14ac:dyDescent="0.25">
      <c r="A100" s="26" t="s">
        <v>303</v>
      </c>
      <c r="B100" s="89">
        <v>7741454.7300000004</v>
      </c>
      <c r="C100" s="89">
        <v>-5094114.68</v>
      </c>
      <c r="D100" s="89">
        <v>2647340.0499999998</v>
      </c>
      <c r="E100" s="89">
        <v>2647340.0499999998</v>
      </c>
      <c r="F100" s="89">
        <v>2490990.63</v>
      </c>
      <c r="G100" s="89">
        <f t="shared" si="4"/>
        <v>0</v>
      </c>
    </row>
    <row r="101" spans="1:7" x14ac:dyDescent="0.25">
      <c r="A101" s="26" t="s">
        <v>304</v>
      </c>
      <c r="B101" s="89">
        <v>19699156.18</v>
      </c>
      <c r="C101" s="89">
        <v>-7423197.0599999996</v>
      </c>
      <c r="D101" s="89">
        <v>12275959.119999999</v>
      </c>
      <c r="E101" s="89">
        <v>12275959.119999999</v>
      </c>
      <c r="F101" s="89">
        <v>11722421.98</v>
      </c>
      <c r="G101" s="89">
        <f t="shared" si="4"/>
        <v>0</v>
      </c>
    </row>
    <row r="102" spans="1:7" x14ac:dyDescent="0.25">
      <c r="A102" s="26" t="s">
        <v>305</v>
      </c>
      <c r="B102" s="89">
        <v>1528950.87</v>
      </c>
      <c r="C102" s="89">
        <v>478796.61</v>
      </c>
      <c r="D102" s="89">
        <v>2007747.48</v>
      </c>
      <c r="E102" s="89">
        <v>2007747.48</v>
      </c>
      <c r="F102" s="89">
        <v>1910489.43</v>
      </c>
      <c r="G102" s="89">
        <f t="shared" si="4"/>
        <v>0</v>
      </c>
    </row>
    <row r="103" spans="1:7" x14ac:dyDescent="0.25">
      <c r="A103" s="26" t="s">
        <v>306</v>
      </c>
      <c r="B103" s="89">
        <v>561981.85</v>
      </c>
      <c r="C103" s="89">
        <v>-127706.27</v>
      </c>
      <c r="D103" s="89">
        <v>434275.58</v>
      </c>
      <c r="E103" s="89">
        <v>434275.58</v>
      </c>
      <c r="F103" s="89">
        <v>405412.1</v>
      </c>
      <c r="G103" s="89">
        <f t="shared" si="4"/>
        <v>0</v>
      </c>
    </row>
    <row r="104" spans="1:7" x14ac:dyDescent="0.25">
      <c r="A104" s="26" t="s">
        <v>307</v>
      </c>
      <c r="B104" s="89">
        <v>14382559.15</v>
      </c>
      <c r="C104" s="89">
        <v>-1786906.12</v>
      </c>
      <c r="D104" s="89">
        <v>12595653.029999999</v>
      </c>
      <c r="E104" s="89">
        <v>12595653.029999999</v>
      </c>
      <c r="F104" s="89">
        <v>12091924.539999999</v>
      </c>
      <c r="G104" s="89">
        <f t="shared" si="4"/>
        <v>0</v>
      </c>
    </row>
    <row r="105" spans="1:7" x14ac:dyDescent="0.25">
      <c r="A105" s="26" t="s">
        <v>357</v>
      </c>
      <c r="B105" s="89">
        <v>485788.74</v>
      </c>
      <c r="C105" s="89">
        <v>-163917.70000000001</v>
      </c>
      <c r="D105" s="89">
        <v>321871.03999999998</v>
      </c>
      <c r="E105" s="89">
        <v>321871.03999999998</v>
      </c>
      <c r="F105" s="89">
        <v>321871.03999999998</v>
      </c>
      <c r="G105" s="89">
        <f t="shared" si="4"/>
        <v>0</v>
      </c>
    </row>
    <row r="106" spans="1:7" x14ac:dyDescent="0.25">
      <c r="A106" s="26" t="s">
        <v>309</v>
      </c>
      <c r="B106" s="89">
        <v>2210396.6</v>
      </c>
      <c r="C106" s="89">
        <v>164934.06</v>
      </c>
      <c r="D106" s="89">
        <v>2375330.66</v>
      </c>
      <c r="E106" s="89">
        <v>2375330.66</v>
      </c>
      <c r="F106" s="89">
        <v>2271456.1</v>
      </c>
      <c r="G106" s="89">
        <f t="shared" si="4"/>
        <v>0</v>
      </c>
    </row>
    <row r="107" spans="1:7" x14ac:dyDescent="0.25">
      <c r="A107" s="26" t="s">
        <v>310</v>
      </c>
      <c r="B107" s="89">
        <v>6466894.1900000004</v>
      </c>
      <c r="C107" s="89">
        <v>456073.51</v>
      </c>
      <c r="D107" s="89">
        <v>6922967.7000000002</v>
      </c>
      <c r="E107" s="89">
        <v>6922967.7000000002</v>
      </c>
      <c r="F107" s="89">
        <v>6761840.8799999999</v>
      </c>
      <c r="G107" s="89">
        <f t="shared" si="4"/>
        <v>0</v>
      </c>
    </row>
    <row r="108" spans="1:7" x14ac:dyDescent="0.25">
      <c r="A108" s="26" t="s">
        <v>311</v>
      </c>
      <c r="B108" s="89">
        <v>3165304.21</v>
      </c>
      <c r="C108" s="89">
        <v>2875055.15</v>
      </c>
      <c r="D108" s="89">
        <v>6040359.3600000003</v>
      </c>
      <c r="E108" s="89">
        <v>6040359.3600000003</v>
      </c>
      <c r="F108" s="89">
        <v>6011261.3200000003</v>
      </c>
      <c r="G108" s="89">
        <f t="shared" si="4"/>
        <v>0</v>
      </c>
    </row>
    <row r="109" spans="1:7" x14ac:dyDescent="0.25">
      <c r="A109" s="26" t="s">
        <v>313</v>
      </c>
      <c r="B109" s="89">
        <v>0</v>
      </c>
      <c r="C109" s="89">
        <v>1136000</v>
      </c>
      <c r="D109" s="89">
        <v>1136000</v>
      </c>
      <c r="E109" s="89">
        <v>954000</v>
      </c>
      <c r="F109" s="89">
        <v>0</v>
      </c>
      <c r="G109" s="89">
        <f t="shared" si="4"/>
        <v>-182000</v>
      </c>
    </row>
    <row r="110" spans="1:7" x14ac:dyDescent="0.25">
      <c r="A110" s="26" t="s">
        <v>315</v>
      </c>
      <c r="B110" s="89">
        <v>27226915.789999999</v>
      </c>
      <c r="C110" s="89">
        <v>1727137.91</v>
      </c>
      <c r="D110" s="89">
        <v>28954053.699999999</v>
      </c>
      <c r="E110" s="89">
        <v>26991702.109999999</v>
      </c>
      <c r="F110" s="89">
        <v>24320174.559999999</v>
      </c>
      <c r="G110" s="89">
        <f t="shared" si="4"/>
        <v>-1962351.5899999999</v>
      </c>
    </row>
    <row r="111" spans="1:7" x14ac:dyDescent="0.25">
      <c r="A111" s="26" t="s">
        <v>316</v>
      </c>
      <c r="B111" s="89">
        <v>0</v>
      </c>
      <c r="C111" s="89">
        <v>1000000</v>
      </c>
      <c r="D111" s="89">
        <v>1000000</v>
      </c>
      <c r="E111" s="89">
        <v>1000000</v>
      </c>
      <c r="F111" s="89">
        <v>0</v>
      </c>
      <c r="G111" s="89">
        <f t="shared" si="4"/>
        <v>0</v>
      </c>
    </row>
    <row r="112" spans="1:7" x14ac:dyDescent="0.25">
      <c r="A112" s="26" t="s">
        <v>317</v>
      </c>
      <c r="B112" s="89">
        <v>155890000</v>
      </c>
      <c r="C112" s="89">
        <v>215026248.41</v>
      </c>
      <c r="D112" s="89">
        <v>370916248.41000003</v>
      </c>
      <c r="E112" s="89">
        <v>344623242.12</v>
      </c>
      <c r="F112" s="89">
        <v>300434421.87</v>
      </c>
      <c r="G112" s="89">
        <f t="shared" si="4"/>
        <v>-26293006.290000021</v>
      </c>
    </row>
    <row r="113" spans="1:7" x14ac:dyDescent="0.25">
      <c r="A113" s="26" t="s">
        <v>319</v>
      </c>
      <c r="B113" s="89">
        <v>0</v>
      </c>
      <c r="C113" s="89">
        <v>3000000</v>
      </c>
      <c r="D113" s="89">
        <v>3000000</v>
      </c>
      <c r="E113" s="89">
        <v>2000000</v>
      </c>
      <c r="F113" s="89">
        <v>2000000</v>
      </c>
      <c r="G113" s="89">
        <f t="shared" si="4"/>
        <v>-1000000</v>
      </c>
    </row>
    <row r="114" spans="1:7" x14ac:dyDescent="0.25">
      <c r="A114" s="26" t="s">
        <v>320</v>
      </c>
      <c r="B114" s="89">
        <v>0</v>
      </c>
      <c r="C114" s="89">
        <v>797000</v>
      </c>
      <c r="D114" s="89">
        <v>797000</v>
      </c>
      <c r="E114" s="89">
        <v>797000</v>
      </c>
      <c r="F114" s="89">
        <v>0</v>
      </c>
      <c r="G114" s="89">
        <f t="shared" si="4"/>
        <v>0</v>
      </c>
    </row>
    <row r="115" spans="1:7" x14ac:dyDescent="0.25">
      <c r="A115" s="26" t="s">
        <v>323</v>
      </c>
      <c r="B115" s="89">
        <v>0</v>
      </c>
      <c r="C115" s="89">
        <v>758000</v>
      </c>
      <c r="D115" s="89">
        <v>758000</v>
      </c>
      <c r="E115" s="89">
        <v>758000</v>
      </c>
      <c r="F115" s="89">
        <v>0</v>
      </c>
      <c r="G115" s="89">
        <f t="shared" si="4"/>
        <v>0</v>
      </c>
    </row>
    <row r="116" spans="1:7" x14ac:dyDescent="0.25">
      <c r="A116" s="26" t="s">
        <v>325</v>
      </c>
      <c r="B116" s="89">
        <v>50023010</v>
      </c>
      <c r="C116" s="89">
        <v>6267806.2599999998</v>
      </c>
      <c r="D116" s="89">
        <v>56290816.259999998</v>
      </c>
      <c r="E116" s="89">
        <v>55892096.539999999</v>
      </c>
      <c r="F116" s="89">
        <v>37161426.460000001</v>
      </c>
      <c r="G116" s="89">
        <f t="shared" si="4"/>
        <v>-398719.71999999881</v>
      </c>
    </row>
    <row r="117" spans="1:7" x14ac:dyDescent="0.25">
      <c r="A117" s="26" t="s">
        <v>326</v>
      </c>
      <c r="B117" s="89">
        <v>32254034.649999999</v>
      </c>
      <c r="C117" s="89">
        <v>33390843.16</v>
      </c>
      <c r="D117" s="89">
        <v>65644877.810000002</v>
      </c>
      <c r="E117" s="89">
        <v>65644877.600000001</v>
      </c>
      <c r="F117" s="89">
        <v>65156877.600000001</v>
      </c>
      <c r="G117" s="89">
        <f t="shared" si="4"/>
        <v>-0.21000000089406967</v>
      </c>
    </row>
    <row r="118" spans="1:7" x14ac:dyDescent="0.25">
      <c r="A118" s="26" t="s">
        <v>327</v>
      </c>
      <c r="B118" s="89">
        <v>0</v>
      </c>
      <c r="C118" s="89">
        <v>2274999.9900000002</v>
      </c>
      <c r="D118" s="89">
        <v>2274999.9900000002</v>
      </c>
      <c r="E118" s="89">
        <v>1075000</v>
      </c>
      <c r="F118" s="89">
        <v>0</v>
      </c>
      <c r="G118" s="89">
        <f t="shared" si="4"/>
        <v>-1199999.9900000002</v>
      </c>
    </row>
    <row r="119" spans="1:7" x14ac:dyDescent="0.25">
      <c r="A119" s="26" t="s">
        <v>328</v>
      </c>
      <c r="B119" s="89">
        <v>254548580.31999999</v>
      </c>
      <c r="C119" s="89">
        <v>235792296.34</v>
      </c>
      <c r="D119" s="89">
        <v>490340876.66000003</v>
      </c>
      <c r="E119" s="89">
        <v>400764560.81</v>
      </c>
      <c r="F119" s="89">
        <v>307746520.89999998</v>
      </c>
      <c r="G119" s="89">
        <f t="shared" si="4"/>
        <v>-89576315.850000024</v>
      </c>
    </row>
    <row r="120" spans="1:7" x14ac:dyDescent="0.25">
      <c r="A120" s="26" t="s">
        <v>329</v>
      </c>
      <c r="B120" s="89">
        <v>0</v>
      </c>
      <c r="C120" s="89">
        <v>1116000</v>
      </c>
      <c r="D120" s="89">
        <v>1116000</v>
      </c>
      <c r="E120" s="89">
        <v>1116000</v>
      </c>
      <c r="F120" s="89">
        <v>0</v>
      </c>
      <c r="G120" s="89">
        <f t="shared" si="4"/>
        <v>0</v>
      </c>
    </row>
    <row r="121" spans="1:7" x14ac:dyDescent="0.25">
      <c r="A121" s="26" t="s">
        <v>330</v>
      </c>
      <c r="B121" s="89">
        <v>213384371.46000001</v>
      </c>
      <c r="C121" s="89">
        <v>-213384371.46000001</v>
      </c>
      <c r="D121" s="89">
        <v>0</v>
      </c>
      <c r="E121" s="89">
        <v>0</v>
      </c>
      <c r="F121" s="89">
        <v>0</v>
      </c>
      <c r="G121" s="89">
        <f t="shared" si="4"/>
        <v>0</v>
      </c>
    </row>
    <row r="122" spans="1:7" x14ac:dyDescent="0.25">
      <c r="A122" s="26" t="s">
        <v>332</v>
      </c>
      <c r="B122" s="89">
        <v>231544825.31999999</v>
      </c>
      <c r="C122" s="89">
        <v>-39005911.850000001</v>
      </c>
      <c r="D122" s="89">
        <v>192538913.47</v>
      </c>
      <c r="E122" s="89">
        <v>192538913.47</v>
      </c>
      <c r="F122" s="89">
        <v>192538913.47</v>
      </c>
      <c r="G122" s="89">
        <f t="shared" si="4"/>
        <v>0</v>
      </c>
    </row>
    <row r="123" spans="1:7" x14ac:dyDescent="0.25">
      <c r="A123" s="26" t="s">
        <v>333</v>
      </c>
      <c r="B123" s="89">
        <v>0</v>
      </c>
      <c r="C123" s="89">
        <v>1887200</v>
      </c>
      <c r="D123" s="89">
        <v>1887200</v>
      </c>
      <c r="E123" s="89">
        <v>1879569.08</v>
      </c>
      <c r="F123" s="89">
        <v>1879569.08</v>
      </c>
      <c r="G123" s="89">
        <f t="shared" si="4"/>
        <v>-7630.9199999999255</v>
      </c>
    </row>
    <row r="124" spans="1:7" x14ac:dyDescent="0.25">
      <c r="A124" s="26" t="s">
        <v>342</v>
      </c>
      <c r="B124" s="89">
        <v>0</v>
      </c>
      <c r="C124" s="89">
        <v>43622488.409999996</v>
      </c>
      <c r="D124" s="89">
        <v>43622488.409999996</v>
      </c>
      <c r="E124" s="89">
        <v>38660692.719999999</v>
      </c>
      <c r="F124" s="89">
        <v>19465894.670000002</v>
      </c>
      <c r="G124" s="89">
        <f t="shared" si="4"/>
        <v>-4961795.6899999976</v>
      </c>
    </row>
    <row r="125" spans="1:7" x14ac:dyDescent="0.25">
      <c r="A125" s="26" t="s">
        <v>343</v>
      </c>
      <c r="B125" s="89">
        <v>0</v>
      </c>
      <c r="C125" s="89">
        <v>11646688.02</v>
      </c>
      <c r="D125" s="89">
        <v>11646688.02</v>
      </c>
      <c r="E125" s="89">
        <v>11646687.789999999</v>
      </c>
      <c r="F125" s="89">
        <v>4656505.13</v>
      </c>
      <c r="G125" s="89">
        <f t="shared" si="4"/>
        <v>-0.23000000044703484</v>
      </c>
    </row>
    <row r="126" spans="1:7" x14ac:dyDescent="0.25">
      <c r="A126" s="26" t="s">
        <v>346</v>
      </c>
      <c r="B126" s="89">
        <v>0</v>
      </c>
      <c r="C126" s="89">
        <v>115638954.79000001</v>
      </c>
      <c r="D126" s="89">
        <v>115638954.79000001</v>
      </c>
      <c r="E126" s="89">
        <v>115638954.79000001</v>
      </c>
      <c r="F126" s="89">
        <v>115638954.79000001</v>
      </c>
      <c r="G126" s="89">
        <f t="shared" si="4"/>
        <v>0</v>
      </c>
    </row>
    <row r="127" spans="1:7" x14ac:dyDescent="0.25">
      <c r="A127" s="26" t="s">
        <v>347</v>
      </c>
      <c r="B127" s="89">
        <v>0</v>
      </c>
      <c r="C127" s="89">
        <v>560355.03</v>
      </c>
      <c r="D127" s="89">
        <v>560355.03</v>
      </c>
      <c r="E127" s="89">
        <v>560355.03</v>
      </c>
      <c r="F127" s="89">
        <v>560355.03</v>
      </c>
      <c r="G127" s="89">
        <f t="shared" si="4"/>
        <v>0</v>
      </c>
    </row>
    <row r="128" spans="1:7" x14ac:dyDescent="0.25">
      <c r="A128" s="26" t="s">
        <v>350</v>
      </c>
      <c r="B128" s="89">
        <v>95985027.209999993</v>
      </c>
      <c r="C128" s="89">
        <v>80651910.280000001</v>
      </c>
      <c r="D128" s="89">
        <v>176636937.49000001</v>
      </c>
      <c r="E128" s="89">
        <v>121149624.27</v>
      </c>
      <c r="F128" s="89">
        <v>99939395.170000002</v>
      </c>
      <c r="G128" s="89">
        <f t="shared" si="4"/>
        <v>-55487313.220000014</v>
      </c>
    </row>
    <row r="129" spans="1:7" x14ac:dyDescent="0.25">
      <c r="A129" s="26" t="s">
        <v>355</v>
      </c>
      <c r="B129" s="83">
        <v>223009786.66999999</v>
      </c>
      <c r="C129" s="83">
        <v>166454847.13999999</v>
      </c>
      <c r="D129" s="83">
        <v>389464633.81</v>
      </c>
      <c r="E129" s="83">
        <v>378535134.31</v>
      </c>
      <c r="F129" s="83">
        <v>377888134.31</v>
      </c>
      <c r="G129" s="89">
        <f t="shared" si="4"/>
        <v>-10929499.5</v>
      </c>
    </row>
    <row r="130" spans="1:7" x14ac:dyDescent="0.25">
      <c r="B130" s="83"/>
      <c r="C130" s="83"/>
      <c r="D130" s="83"/>
      <c r="E130" s="83"/>
      <c r="F130" s="83"/>
      <c r="G130" s="89"/>
    </row>
    <row r="131" spans="1:7" x14ac:dyDescent="0.25">
      <c r="A131" s="1" t="s">
        <v>103</v>
      </c>
      <c r="B131" s="82">
        <f>B89+B9</f>
        <v>7835165415.9999981</v>
      </c>
      <c r="C131" s="82">
        <f t="shared" ref="C131:G131" si="5">C89+C9</f>
        <v>3631428548.1899996</v>
      </c>
      <c r="D131" s="82">
        <f t="shared" si="5"/>
        <v>11466593964.190001</v>
      </c>
      <c r="E131" s="82">
        <f t="shared" si="5"/>
        <v>8348962957.2800007</v>
      </c>
      <c r="F131" s="82">
        <f t="shared" si="5"/>
        <v>8073200676.8199997</v>
      </c>
      <c r="G131" s="82">
        <f t="shared" si="5"/>
        <v>-3117631006.9099989</v>
      </c>
    </row>
    <row r="132" spans="1:7" x14ac:dyDescent="0.25">
      <c r="A132" s="19"/>
      <c r="B132" s="19"/>
      <c r="C132" s="19"/>
      <c r="D132" s="19"/>
      <c r="E132" s="19"/>
      <c r="F132" s="19"/>
      <c r="G132" s="19"/>
    </row>
    <row r="133" spans="1:7" x14ac:dyDescent="0.25">
      <c r="B133" s="81"/>
      <c r="C133" s="81"/>
      <c r="D133" s="81"/>
      <c r="E133" s="81"/>
      <c r="F133" s="81"/>
      <c r="G133" s="81"/>
    </row>
    <row r="155" spans="1:5" x14ac:dyDescent="0.25">
      <c r="A155" s="84"/>
      <c r="B155" s="84"/>
      <c r="C155" s="85"/>
      <c r="D155" s="85"/>
      <c r="E155" s="85"/>
    </row>
    <row r="156" spans="1:5" x14ac:dyDescent="0.25">
      <c r="A156" s="86" t="s">
        <v>275</v>
      </c>
      <c r="B156" s="84"/>
      <c r="C156" s="100" t="s">
        <v>276</v>
      </c>
      <c r="D156" s="100"/>
      <c r="E156" s="100"/>
    </row>
    <row r="157" spans="1:5" x14ac:dyDescent="0.25">
      <c r="A157" s="87" t="s">
        <v>277</v>
      </c>
      <c r="B157" s="84"/>
      <c r="C157" s="100" t="s">
        <v>278</v>
      </c>
      <c r="D157" s="100"/>
      <c r="E157" s="100"/>
    </row>
  </sheetData>
  <mergeCells count="6">
    <mergeCell ref="C157:E157"/>
    <mergeCell ref="A1:G1"/>
    <mergeCell ref="A7:A8"/>
    <mergeCell ref="B7:F7"/>
    <mergeCell ref="G7:G8"/>
    <mergeCell ref="C156:E156"/>
  </mergeCells>
  <dataValidations count="1">
    <dataValidation type="decimal" allowBlank="1" showInputMessage="1" showErrorMessage="1" sqref="B9:G9 C131:G131 B129:B131 C129:F130 B88:G89">
      <formula1>-1.79769313486231E+100</formula1>
      <formula2>1.79769313486231E+100</formula2>
    </dataValidation>
  </dataValidations>
  <pageMargins left="0.25" right="0.25" top="0.75" bottom="0.75" header="0.3" footer="0.3"/>
  <pageSetup scale="48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4"/>
  <sheetViews>
    <sheetView showGridLines="0" zoomScale="62" zoomScaleNormal="94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11" t="s">
        <v>108</v>
      </c>
      <c r="B1" s="112"/>
      <c r="C1" s="112"/>
      <c r="D1" s="112"/>
      <c r="E1" s="112"/>
      <c r="F1" s="112"/>
      <c r="G1" s="112"/>
    </row>
    <row r="2" spans="1:7" x14ac:dyDescent="0.25">
      <c r="A2" s="49" t="str">
        <f>'[3]Formato 1'!A2</f>
        <v>MUNICIPIO DE LEÓN, GUANAJUATO (a)</v>
      </c>
      <c r="B2" s="50"/>
      <c r="C2" s="50"/>
      <c r="D2" s="50"/>
      <c r="E2" s="50"/>
      <c r="F2" s="50"/>
      <c r="G2" s="51"/>
    </row>
    <row r="3" spans="1:7" x14ac:dyDescent="0.25">
      <c r="A3" s="52" t="s">
        <v>109</v>
      </c>
      <c r="B3" s="80"/>
      <c r="C3" s="80"/>
      <c r="D3" s="80"/>
      <c r="E3" s="80"/>
      <c r="F3" s="80"/>
      <c r="G3" s="54"/>
    </row>
    <row r="4" spans="1:7" x14ac:dyDescent="0.25">
      <c r="A4" s="52" t="s">
        <v>110</v>
      </c>
      <c r="B4" s="80"/>
      <c r="C4" s="80"/>
      <c r="D4" s="80"/>
      <c r="E4" s="80"/>
      <c r="F4" s="80"/>
      <c r="G4" s="54"/>
    </row>
    <row r="5" spans="1:7" x14ac:dyDescent="0.25">
      <c r="A5" s="52" t="str">
        <f>'[3]Formato 3'!A4</f>
        <v>Del 1 de Enero al 31 de Diciembre de 2023 (b)</v>
      </c>
      <c r="B5" s="80"/>
      <c r="C5" s="80"/>
      <c r="D5" s="80"/>
      <c r="E5" s="80"/>
      <c r="F5" s="80"/>
      <c r="G5" s="54"/>
    </row>
    <row r="6" spans="1:7" ht="41.45" customHeight="1" x14ac:dyDescent="0.25">
      <c r="A6" s="55" t="s">
        <v>0</v>
      </c>
      <c r="B6" s="56"/>
      <c r="C6" s="56"/>
      <c r="D6" s="56"/>
      <c r="E6" s="56"/>
      <c r="F6" s="56"/>
      <c r="G6" s="57"/>
    </row>
    <row r="7" spans="1:7" ht="15.75" customHeight="1" x14ac:dyDescent="0.25">
      <c r="A7" s="108" t="s">
        <v>1</v>
      </c>
      <c r="B7" s="113" t="s">
        <v>22</v>
      </c>
      <c r="C7" s="114"/>
      <c r="D7" s="114"/>
      <c r="E7" s="114"/>
      <c r="F7" s="115"/>
      <c r="G7" s="105" t="s">
        <v>111</v>
      </c>
    </row>
    <row r="8" spans="1:7" ht="30" x14ac:dyDescent="0.25">
      <c r="A8" s="109"/>
      <c r="B8" s="77" t="s">
        <v>24</v>
      </c>
      <c r="C8" s="78" t="s">
        <v>112</v>
      </c>
      <c r="D8" s="77" t="s">
        <v>26</v>
      </c>
      <c r="E8" s="77" t="s">
        <v>3</v>
      </c>
      <c r="F8" s="9" t="s">
        <v>4</v>
      </c>
      <c r="G8" s="104"/>
    </row>
    <row r="9" spans="1:7" ht="16.5" customHeight="1" x14ac:dyDescent="0.25">
      <c r="A9" s="4" t="s">
        <v>113</v>
      </c>
      <c r="B9" s="94">
        <f>SUM(B10,B19,B27,B37)</f>
        <v>6026642879.5900002</v>
      </c>
      <c r="C9" s="94">
        <f t="shared" ref="C9:G9" si="0">SUM(C10,C19,C27,C37)</f>
        <v>3047011335.1800003</v>
      </c>
      <c r="D9" s="94">
        <f t="shared" si="0"/>
        <v>9073654214.7700005</v>
      </c>
      <c r="E9" s="94">
        <f t="shared" si="0"/>
        <v>6211457836.7999992</v>
      </c>
      <c r="F9" s="94">
        <f t="shared" si="0"/>
        <v>6175320540.9699993</v>
      </c>
      <c r="G9" s="94">
        <f t="shared" si="0"/>
        <v>-2862196377.9699998</v>
      </c>
    </row>
    <row r="10" spans="1:7" ht="15" customHeight="1" x14ac:dyDescent="0.25">
      <c r="A10" s="21" t="s">
        <v>114</v>
      </c>
      <c r="B10" s="60">
        <f>SUM(B11:B18)</f>
        <v>3425065552.3100004</v>
      </c>
      <c r="C10" s="60">
        <f t="shared" ref="C10:F10" si="1">SUM(C11:C18)</f>
        <v>348781178.84000003</v>
      </c>
      <c r="D10" s="60">
        <f t="shared" si="1"/>
        <v>3773846731.1499996</v>
      </c>
      <c r="E10" s="60">
        <f t="shared" si="1"/>
        <v>3003737243.2999997</v>
      </c>
      <c r="F10" s="60">
        <f t="shared" si="1"/>
        <v>2983927200.75</v>
      </c>
      <c r="G10" s="60">
        <f>E10-D10</f>
        <v>-770109487.8499999</v>
      </c>
    </row>
    <row r="11" spans="1:7" x14ac:dyDescent="0.25">
      <c r="A11" s="39" t="s">
        <v>115</v>
      </c>
      <c r="B11" s="60">
        <v>26532103.780000001</v>
      </c>
      <c r="C11" s="60">
        <v>-1000538.3</v>
      </c>
      <c r="D11" s="60">
        <v>25531565.48</v>
      </c>
      <c r="E11" s="60">
        <v>24459493.059999999</v>
      </c>
      <c r="F11" s="60">
        <v>24309442.039999999</v>
      </c>
      <c r="G11" s="60">
        <f t="shared" ref="G11:G41" si="2">E11-D11</f>
        <v>-1072072.4200000018</v>
      </c>
    </row>
    <row r="12" spans="1:7" x14ac:dyDescent="0.25">
      <c r="A12" s="39" t="s">
        <v>116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2"/>
        <v>0</v>
      </c>
    </row>
    <row r="13" spans="1:7" x14ac:dyDescent="0.25">
      <c r="A13" s="39" t="s">
        <v>117</v>
      </c>
      <c r="B13" s="60">
        <v>414439515.12</v>
      </c>
      <c r="C13" s="60">
        <v>-87491875.659999996</v>
      </c>
      <c r="D13" s="60">
        <v>326947639.45999998</v>
      </c>
      <c r="E13" s="60">
        <v>295241970.91000003</v>
      </c>
      <c r="F13" s="60">
        <v>292974799.97000003</v>
      </c>
      <c r="G13" s="60">
        <f t="shared" si="2"/>
        <v>-31705668.549999952</v>
      </c>
    </row>
    <row r="14" spans="1:7" x14ac:dyDescent="0.25">
      <c r="A14" s="39" t="s">
        <v>118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2"/>
        <v>0</v>
      </c>
    </row>
    <row r="15" spans="1:7" x14ac:dyDescent="0.25">
      <c r="A15" s="39" t="s">
        <v>119</v>
      </c>
      <c r="B15" s="60">
        <v>383622810.10000002</v>
      </c>
      <c r="C15" s="60">
        <v>-1517950.17</v>
      </c>
      <c r="D15" s="60">
        <v>382104859.93000001</v>
      </c>
      <c r="E15" s="60">
        <v>361396963.81</v>
      </c>
      <c r="F15" s="60">
        <v>358434349.19999999</v>
      </c>
      <c r="G15" s="60">
        <f t="shared" si="2"/>
        <v>-20707896.120000005</v>
      </c>
    </row>
    <row r="16" spans="1:7" x14ac:dyDescent="0.25">
      <c r="A16" s="39" t="s">
        <v>120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f t="shared" si="2"/>
        <v>0</v>
      </c>
    </row>
    <row r="17" spans="1:7" x14ac:dyDescent="0.25">
      <c r="A17" s="39" t="s">
        <v>121</v>
      </c>
      <c r="B17" s="60">
        <v>2223848575.2800002</v>
      </c>
      <c r="C17" s="60">
        <v>309291653.24000001</v>
      </c>
      <c r="D17" s="60">
        <v>2533140228.52</v>
      </c>
      <c r="E17" s="60">
        <v>1979646586.8800001</v>
      </c>
      <c r="F17" s="60">
        <v>1966920766.5999999</v>
      </c>
      <c r="G17" s="60">
        <f t="shared" si="2"/>
        <v>-553493641.63999987</v>
      </c>
    </row>
    <row r="18" spans="1:7" x14ac:dyDescent="0.25">
      <c r="A18" s="39" t="s">
        <v>122</v>
      </c>
      <c r="B18" s="60">
        <v>376622548.02999997</v>
      </c>
      <c r="C18" s="60">
        <v>129499889.73</v>
      </c>
      <c r="D18" s="60">
        <v>506122437.75999999</v>
      </c>
      <c r="E18" s="60">
        <v>342992228.63999999</v>
      </c>
      <c r="F18" s="60">
        <v>341287842.94</v>
      </c>
      <c r="G18" s="60">
        <f t="shared" si="2"/>
        <v>-163130209.12</v>
      </c>
    </row>
    <row r="19" spans="1:7" x14ac:dyDescent="0.25">
      <c r="A19" s="21" t="s">
        <v>123</v>
      </c>
      <c r="B19" s="60">
        <f>SUM(B20:B26)</f>
        <v>2064887789.5299997</v>
      </c>
      <c r="C19" s="60">
        <f t="shared" ref="C19:G19" si="3">SUM(C20:C26)</f>
        <v>1987344058.2999997</v>
      </c>
      <c r="D19" s="60">
        <f t="shared" si="3"/>
        <v>4052231847.8299999</v>
      </c>
      <c r="E19" s="60">
        <f t="shared" si="3"/>
        <v>2351015028.2700005</v>
      </c>
      <c r="F19" s="60">
        <f t="shared" si="3"/>
        <v>2336295550.1399999</v>
      </c>
      <c r="G19" s="60">
        <f t="shared" si="3"/>
        <v>-1701216819.5599999</v>
      </c>
    </row>
    <row r="20" spans="1:7" x14ac:dyDescent="0.25">
      <c r="A20" s="39" t="s">
        <v>124</v>
      </c>
      <c r="B20" s="60">
        <v>208576401.43000001</v>
      </c>
      <c r="C20" s="60">
        <v>122720341.8</v>
      </c>
      <c r="D20" s="60">
        <v>331296743.23000002</v>
      </c>
      <c r="E20" s="60">
        <v>301450871.44999999</v>
      </c>
      <c r="F20" s="60">
        <v>300898789.25</v>
      </c>
      <c r="G20" s="60">
        <f t="shared" si="2"/>
        <v>-29845871.780000031</v>
      </c>
    </row>
    <row r="21" spans="1:7" x14ac:dyDescent="0.25">
      <c r="A21" s="39" t="s">
        <v>125</v>
      </c>
      <c r="B21" s="60">
        <v>1154041419.6199999</v>
      </c>
      <c r="C21" s="60">
        <v>1538226440.8499999</v>
      </c>
      <c r="D21" s="60">
        <v>2692267860.4699998</v>
      </c>
      <c r="E21" s="60">
        <v>1201309879.03</v>
      </c>
      <c r="F21" s="60">
        <v>1189540537.78</v>
      </c>
      <c r="G21" s="60">
        <f t="shared" si="2"/>
        <v>-1490957981.4399998</v>
      </c>
    </row>
    <row r="22" spans="1:7" x14ac:dyDescent="0.25">
      <c r="A22" s="39" t="s">
        <v>126</v>
      </c>
      <c r="B22" s="60">
        <v>95322246.829999998</v>
      </c>
      <c r="C22" s="60">
        <v>28301226.039999999</v>
      </c>
      <c r="D22" s="60">
        <v>123623472.87</v>
      </c>
      <c r="E22" s="60">
        <v>112299952.92</v>
      </c>
      <c r="F22" s="60">
        <v>111849727.51000001</v>
      </c>
      <c r="G22" s="60">
        <f t="shared" si="2"/>
        <v>-11323519.950000003</v>
      </c>
    </row>
    <row r="23" spans="1:7" x14ac:dyDescent="0.25">
      <c r="A23" s="39" t="s">
        <v>127</v>
      </c>
      <c r="B23" s="60">
        <v>281049085</v>
      </c>
      <c r="C23" s="60">
        <v>110029868.09999999</v>
      </c>
      <c r="D23" s="60">
        <v>391078953.10000002</v>
      </c>
      <c r="E23" s="60">
        <v>281586842.14999998</v>
      </c>
      <c r="F23" s="60">
        <v>281046821.77999997</v>
      </c>
      <c r="G23" s="60">
        <f t="shared" si="2"/>
        <v>-109492110.95000005</v>
      </c>
    </row>
    <row r="24" spans="1:7" x14ac:dyDescent="0.25">
      <c r="A24" s="39" t="s">
        <v>128</v>
      </c>
      <c r="B24" s="60">
        <v>65954828.060000002</v>
      </c>
      <c r="C24" s="60">
        <v>67528619.840000004</v>
      </c>
      <c r="D24" s="60">
        <v>133483447.90000001</v>
      </c>
      <c r="E24" s="60">
        <v>115797371.48</v>
      </c>
      <c r="F24" s="60">
        <v>115364408.14</v>
      </c>
      <c r="G24" s="60">
        <f t="shared" si="2"/>
        <v>-17686076.420000002</v>
      </c>
    </row>
    <row r="25" spans="1:7" x14ac:dyDescent="0.25">
      <c r="A25" s="39" t="s">
        <v>129</v>
      </c>
      <c r="B25" s="60">
        <v>194059190.08000001</v>
      </c>
      <c r="C25" s="60">
        <v>87034150.719999999</v>
      </c>
      <c r="D25" s="60">
        <v>281093340.80000001</v>
      </c>
      <c r="E25" s="60">
        <v>239182082.84</v>
      </c>
      <c r="F25" s="60">
        <v>239025458.72999999</v>
      </c>
      <c r="G25" s="60">
        <f t="shared" si="2"/>
        <v>-41911257.960000008</v>
      </c>
    </row>
    <row r="26" spans="1:7" x14ac:dyDescent="0.25">
      <c r="A26" s="39" t="s">
        <v>130</v>
      </c>
      <c r="B26" s="60">
        <v>65884618.509999998</v>
      </c>
      <c r="C26" s="60">
        <v>33503410.949999999</v>
      </c>
      <c r="D26" s="60">
        <v>99388029.459999993</v>
      </c>
      <c r="E26" s="60">
        <v>99388028.400000006</v>
      </c>
      <c r="F26" s="60">
        <v>98569806.950000003</v>
      </c>
      <c r="G26" s="60">
        <f t="shared" si="2"/>
        <v>-1.0599999874830246</v>
      </c>
    </row>
    <row r="27" spans="1:7" x14ac:dyDescent="0.25">
      <c r="A27" s="21" t="s">
        <v>131</v>
      </c>
      <c r="B27" s="60">
        <f>SUM(B28:B36)</f>
        <v>536689537.75</v>
      </c>
      <c r="C27" s="60">
        <f t="shared" ref="C27:G27" si="4">SUM(C28:C36)</f>
        <v>707720481.53000009</v>
      </c>
      <c r="D27" s="60">
        <f t="shared" si="4"/>
        <v>1244410019.2800002</v>
      </c>
      <c r="E27" s="60">
        <f t="shared" si="4"/>
        <v>854695060.78999996</v>
      </c>
      <c r="F27" s="60">
        <f t="shared" si="4"/>
        <v>853087285.63999999</v>
      </c>
      <c r="G27" s="60">
        <f t="shared" si="4"/>
        <v>-389714958.49000001</v>
      </c>
    </row>
    <row r="28" spans="1:7" x14ac:dyDescent="0.25">
      <c r="A28" s="41" t="s">
        <v>132</v>
      </c>
      <c r="B28" s="60">
        <v>117583044.5</v>
      </c>
      <c r="C28" s="60">
        <v>47835481.469999999</v>
      </c>
      <c r="D28" s="60">
        <v>165418525.97</v>
      </c>
      <c r="E28" s="60">
        <v>154918358.41999999</v>
      </c>
      <c r="F28" s="60">
        <v>154320587.25</v>
      </c>
      <c r="G28" s="60">
        <f t="shared" si="2"/>
        <v>-10500167.550000012</v>
      </c>
    </row>
    <row r="29" spans="1:7" x14ac:dyDescent="0.25">
      <c r="A29" s="39" t="s">
        <v>133</v>
      </c>
      <c r="B29" s="60">
        <v>43400000</v>
      </c>
      <c r="C29" s="60">
        <v>14787639.279999999</v>
      </c>
      <c r="D29" s="60">
        <v>58187639.280000001</v>
      </c>
      <c r="E29" s="60">
        <v>51211737.020000003</v>
      </c>
      <c r="F29" s="60">
        <v>51211737.020000003</v>
      </c>
      <c r="G29" s="60">
        <f t="shared" si="2"/>
        <v>-6975902.2599999979</v>
      </c>
    </row>
    <row r="30" spans="1:7" x14ac:dyDescent="0.25">
      <c r="A30" s="39" t="s">
        <v>134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 t="shared" si="2"/>
        <v>0</v>
      </c>
    </row>
    <row r="31" spans="1:7" x14ac:dyDescent="0.25">
      <c r="A31" s="39" t="s">
        <v>135</v>
      </c>
      <c r="B31" s="60">
        <v>171271777.62</v>
      </c>
      <c r="C31" s="60">
        <v>224545204.06999999</v>
      </c>
      <c r="D31" s="60">
        <v>395816981.69</v>
      </c>
      <c r="E31" s="60">
        <v>369206229.62</v>
      </c>
      <c r="F31" s="60">
        <v>368516281.23000002</v>
      </c>
      <c r="G31" s="60">
        <f t="shared" si="2"/>
        <v>-26610752.069999993</v>
      </c>
    </row>
    <row r="32" spans="1:7" x14ac:dyDescent="0.25">
      <c r="A32" s="39" t="s">
        <v>136</v>
      </c>
      <c r="B32" s="60">
        <v>81428703</v>
      </c>
      <c r="C32" s="60">
        <v>343155784.91000003</v>
      </c>
      <c r="D32" s="60">
        <v>424584487.91000003</v>
      </c>
      <c r="E32" s="60">
        <v>113767848.95999999</v>
      </c>
      <c r="F32" s="60">
        <v>113767848.95999999</v>
      </c>
      <c r="G32" s="60">
        <f t="shared" si="2"/>
        <v>-310816638.95000005</v>
      </c>
    </row>
    <row r="33" spans="1:7" ht="14.45" customHeight="1" x14ac:dyDescent="0.25">
      <c r="A33" s="39" t="s">
        <v>137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2"/>
        <v>0</v>
      </c>
    </row>
    <row r="34" spans="1:7" ht="14.45" customHeight="1" x14ac:dyDescent="0.25">
      <c r="A34" s="39" t="s">
        <v>138</v>
      </c>
      <c r="B34" s="60">
        <v>117580774.41</v>
      </c>
      <c r="C34" s="60">
        <v>25567467.440000001</v>
      </c>
      <c r="D34" s="60">
        <v>143148241.84999999</v>
      </c>
      <c r="E34" s="60">
        <v>135701439.59999999</v>
      </c>
      <c r="F34" s="60">
        <v>135485341.30000001</v>
      </c>
      <c r="G34" s="60">
        <f t="shared" si="2"/>
        <v>-7446802.25</v>
      </c>
    </row>
    <row r="35" spans="1:7" ht="14.45" customHeight="1" x14ac:dyDescent="0.25">
      <c r="A35" s="39" t="s">
        <v>139</v>
      </c>
      <c r="B35" s="60">
        <v>5425238.2199999997</v>
      </c>
      <c r="C35" s="60">
        <v>35570957.960000001</v>
      </c>
      <c r="D35" s="60">
        <v>40996196.18</v>
      </c>
      <c r="E35" s="60">
        <v>29167947.170000002</v>
      </c>
      <c r="F35" s="60">
        <v>29063989.879999999</v>
      </c>
      <c r="G35" s="60">
        <f t="shared" si="2"/>
        <v>-11828249.009999998</v>
      </c>
    </row>
    <row r="36" spans="1:7" ht="14.45" customHeight="1" x14ac:dyDescent="0.25">
      <c r="A36" s="39" t="s">
        <v>140</v>
      </c>
      <c r="B36" s="60">
        <v>0</v>
      </c>
      <c r="C36" s="60">
        <v>16257946.4</v>
      </c>
      <c r="D36" s="60">
        <v>16257946.4</v>
      </c>
      <c r="E36" s="60">
        <v>721500</v>
      </c>
      <c r="F36" s="60">
        <v>721500</v>
      </c>
      <c r="G36" s="60">
        <f t="shared" si="2"/>
        <v>-15536446.4</v>
      </c>
    </row>
    <row r="37" spans="1:7" ht="14.45" customHeight="1" x14ac:dyDescent="0.25">
      <c r="A37" s="22" t="s">
        <v>141</v>
      </c>
      <c r="B37" s="60">
        <f>SUM(B38:B41)</f>
        <v>0</v>
      </c>
      <c r="C37" s="60">
        <f t="shared" ref="C37:F37" si="5">SUM(C38:C41)</f>
        <v>3165616.51</v>
      </c>
      <c r="D37" s="60">
        <f t="shared" si="5"/>
        <v>3165616.51</v>
      </c>
      <c r="E37" s="60">
        <f t="shared" si="5"/>
        <v>2010504.44</v>
      </c>
      <c r="F37" s="60">
        <f t="shared" si="5"/>
        <v>2010504.44</v>
      </c>
      <c r="G37" s="60">
        <f t="shared" si="2"/>
        <v>-1155112.0699999998</v>
      </c>
    </row>
    <row r="38" spans="1:7" x14ac:dyDescent="0.25">
      <c r="A38" s="41" t="s">
        <v>142</v>
      </c>
      <c r="B38" s="60">
        <v>0</v>
      </c>
      <c r="C38" s="60">
        <v>3165616.51</v>
      </c>
      <c r="D38" s="60">
        <v>3165616.51</v>
      </c>
      <c r="E38" s="60">
        <v>2010504.44</v>
      </c>
      <c r="F38" s="60">
        <v>2010504.44</v>
      </c>
      <c r="G38" s="60">
        <f t="shared" si="2"/>
        <v>-1155112.0699999998</v>
      </c>
    </row>
    <row r="39" spans="1:7" ht="30" x14ac:dyDescent="0.25">
      <c r="A39" s="41" t="s">
        <v>143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 t="shared" si="2"/>
        <v>0</v>
      </c>
    </row>
    <row r="40" spans="1:7" x14ac:dyDescent="0.25">
      <c r="A40" s="41" t="s">
        <v>144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f t="shared" si="2"/>
        <v>0</v>
      </c>
    </row>
    <row r="41" spans="1:7" x14ac:dyDescent="0.25">
      <c r="A41" s="41" t="s">
        <v>145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f t="shared" si="2"/>
        <v>0</v>
      </c>
    </row>
    <row r="42" spans="1:7" x14ac:dyDescent="0.25">
      <c r="A42" s="41"/>
      <c r="B42" s="17"/>
      <c r="C42" s="17"/>
      <c r="D42" s="17"/>
      <c r="E42" s="17"/>
      <c r="F42" s="17"/>
      <c r="G42" s="17"/>
    </row>
    <row r="43" spans="1:7" x14ac:dyDescent="0.25">
      <c r="A43" s="1" t="s">
        <v>146</v>
      </c>
      <c r="B43" s="82">
        <f>SUM(B44,B53,B61,B71)</f>
        <v>1808522536.4100001</v>
      </c>
      <c r="C43" s="82">
        <f t="shared" ref="C43:G43" si="6">SUM(C44,C53,C61,C71)</f>
        <v>584417213.00999999</v>
      </c>
      <c r="D43" s="82">
        <f t="shared" si="6"/>
        <v>2392939749.4200001</v>
      </c>
      <c r="E43" s="82">
        <f t="shared" si="6"/>
        <v>2137505120.4799998</v>
      </c>
      <c r="F43" s="82">
        <f t="shared" si="6"/>
        <v>1897880135.8500001</v>
      </c>
      <c r="G43" s="82">
        <f t="shared" si="6"/>
        <v>-255434628.94</v>
      </c>
    </row>
    <row r="44" spans="1:7" x14ac:dyDescent="0.25">
      <c r="A44" s="21" t="s">
        <v>114</v>
      </c>
      <c r="B44" s="60">
        <f>SUM(B45:B52)</f>
        <v>738040356.45000005</v>
      </c>
      <c r="C44" s="60">
        <f t="shared" ref="C44:G44" si="7">SUM(C45:C52)</f>
        <v>-295189650.88</v>
      </c>
      <c r="D44" s="60">
        <f t="shared" si="7"/>
        <v>442850705.56999999</v>
      </c>
      <c r="E44" s="60">
        <f t="shared" si="7"/>
        <v>378232709.83999997</v>
      </c>
      <c r="F44" s="60">
        <f t="shared" si="7"/>
        <v>350492992.81</v>
      </c>
      <c r="G44" s="60">
        <f t="shared" si="7"/>
        <v>-64617995.730000019</v>
      </c>
    </row>
    <row r="45" spans="1:7" x14ac:dyDescent="0.25">
      <c r="A45" s="41" t="s">
        <v>115</v>
      </c>
      <c r="B45" s="60">
        <v>0</v>
      </c>
      <c r="C45" s="60">
        <v>303000</v>
      </c>
      <c r="D45" s="60">
        <v>303000</v>
      </c>
      <c r="E45" s="60">
        <v>303000</v>
      </c>
      <c r="F45" s="60">
        <v>0</v>
      </c>
      <c r="G45" s="60">
        <f t="shared" ref="G45:G52" si="8">E45-D45</f>
        <v>0</v>
      </c>
    </row>
    <row r="46" spans="1:7" x14ac:dyDescent="0.25">
      <c r="A46" s="41" t="s">
        <v>116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 t="shared" si="8"/>
        <v>0</v>
      </c>
    </row>
    <row r="47" spans="1:7" x14ac:dyDescent="0.25">
      <c r="A47" s="41" t="s">
        <v>117</v>
      </c>
      <c r="B47" s="60">
        <v>50000000</v>
      </c>
      <c r="C47" s="60">
        <v>-49378000</v>
      </c>
      <c r="D47" s="60">
        <v>622000</v>
      </c>
      <c r="E47" s="60">
        <v>622000</v>
      </c>
      <c r="F47" s="60">
        <v>0</v>
      </c>
      <c r="G47" s="60">
        <f t="shared" si="8"/>
        <v>0</v>
      </c>
    </row>
    <row r="48" spans="1:7" x14ac:dyDescent="0.25">
      <c r="A48" s="41" t="s">
        <v>118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8"/>
        <v>0</v>
      </c>
    </row>
    <row r="49" spans="1:7" x14ac:dyDescent="0.25">
      <c r="A49" s="41" t="s">
        <v>119</v>
      </c>
      <c r="B49" s="60">
        <v>0</v>
      </c>
      <c r="C49" s="60">
        <v>1596000</v>
      </c>
      <c r="D49" s="60">
        <v>1596000</v>
      </c>
      <c r="E49" s="60">
        <v>1596000</v>
      </c>
      <c r="F49" s="60">
        <v>0</v>
      </c>
      <c r="G49" s="60">
        <f t="shared" si="8"/>
        <v>0</v>
      </c>
    </row>
    <row r="50" spans="1:7" x14ac:dyDescent="0.25">
      <c r="A50" s="41" t="s">
        <v>120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8"/>
        <v>0</v>
      </c>
    </row>
    <row r="51" spans="1:7" x14ac:dyDescent="0.25">
      <c r="A51" s="41" t="s">
        <v>121</v>
      </c>
      <c r="B51" s="60">
        <v>474655984.99000001</v>
      </c>
      <c r="C51" s="60">
        <v>-36067279.420000002</v>
      </c>
      <c r="D51" s="60">
        <v>438588705.56999999</v>
      </c>
      <c r="E51" s="60">
        <v>374152709.83999997</v>
      </c>
      <c r="F51" s="60">
        <v>350492992.81</v>
      </c>
      <c r="G51" s="60">
        <f t="shared" si="8"/>
        <v>-64435995.730000019</v>
      </c>
    </row>
    <row r="52" spans="1:7" x14ac:dyDescent="0.25">
      <c r="A52" s="41" t="s">
        <v>122</v>
      </c>
      <c r="B52" s="60">
        <v>213384371.46000001</v>
      </c>
      <c r="C52" s="60">
        <v>-211643371.46000001</v>
      </c>
      <c r="D52" s="60">
        <v>1741000</v>
      </c>
      <c r="E52" s="60">
        <v>1559000</v>
      </c>
      <c r="F52" s="60">
        <v>0</v>
      </c>
      <c r="G52" s="60">
        <f t="shared" si="8"/>
        <v>-182000</v>
      </c>
    </row>
    <row r="53" spans="1:7" x14ac:dyDescent="0.25">
      <c r="A53" s="21" t="s">
        <v>123</v>
      </c>
      <c r="B53" s="60">
        <f>SUM(B54:B60)</f>
        <v>610288909.68000007</v>
      </c>
      <c r="C53" s="60">
        <f t="shared" ref="C53:G53" si="9">SUM(C54:C60)</f>
        <v>1141181131.49</v>
      </c>
      <c r="D53" s="60">
        <f t="shared" si="9"/>
        <v>1751470041.1700001</v>
      </c>
      <c r="E53" s="60">
        <f t="shared" si="9"/>
        <v>1560667866.4699998</v>
      </c>
      <c r="F53" s="60">
        <f t="shared" si="9"/>
        <v>1351162598.8700001</v>
      </c>
      <c r="G53" s="60">
        <f t="shared" si="9"/>
        <v>-190802174.69999999</v>
      </c>
    </row>
    <row r="54" spans="1:7" x14ac:dyDescent="0.25">
      <c r="A54" s="41" t="s">
        <v>124</v>
      </c>
      <c r="B54" s="60">
        <v>269671567.47000003</v>
      </c>
      <c r="C54" s="60">
        <v>198109117.66</v>
      </c>
      <c r="D54" s="60">
        <v>467780685.13</v>
      </c>
      <c r="E54" s="60">
        <v>456793685.20999998</v>
      </c>
      <c r="F54" s="60">
        <v>455658685.20999998</v>
      </c>
      <c r="G54" s="60">
        <f t="shared" ref="G54:G60" si="10">E54-D54</f>
        <v>-10986999.920000017</v>
      </c>
    </row>
    <row r="55" spans="1:7" x14ac:dyDescent="0.25">
      <c r="A55" s="41" t="s">
        <v>125</v>
      </c>
      <c r="B55" s="60">
        <v>294295687.20999998</v>
      </c>
      <c r="C55" s="60">
        <v>878330624.58000004</v>
      </c>
      <c r="D55" s="60">
        <v>1172626311.79</v>
      </c>
      <c r="E55" s="60">
        <v>998171652.64999998</v>
      </c>
      <c r="F55" s="60">
        <v>835833035.84000003</v>
      </c>
      <c r="G55" s="60">
        <f t="shared" si="10"/>
        <v>-174454659.13999999</v>
      </c>
    </row>
    <row r="56" spans="1:7" x14ac:dyDescent="0.25">
      <c r="A56" s="41" t="s">
        <v>126</v>
      </c>
      <c r="B56" s="60">
        <v>0</v>
      </c>
      <c r="C56" s="60">
        <v>1116000</v>
      </c>
      <c r="D56" s="60">
        <v>1116000</v>
      </c>
      <c r="E56" s="60">
        <v>1116000</v>
      </c>
      <c r="F56" s="60">
        <v>0</v>
      </c>
      <c r="G56" s="60">
        <f t="shared" si="10"/>
        <v>0</v>
      </c>
    </row>
    <row r="57" spans="1:7" x14ac:dyDescent="0.25">
      <c r="A57" s="42" t="s">
        <v>127</v>
      </c>
      <c r="B57" s="60">
        <v>0</v>
      </c>
      <c r="C57" s="60">
        <v>44182843.439999998</v>
      </c>
      <c r="D57" s="60">
        <v>44182843.439999998</v>
      </c>
      <c r="E57" s="60">
        <v>39221047.75</v>
      </c>
      <c r="F57" s="60">
        <v>20026249.699999999</v>
      </c>
      <c r="G57" s="60">
        <f t="shared" si="10"/>
        <v>-4961795.6899999976</v>
      </c>
    </row>
    <row r="58" spans="1:7" x14ac:dyDescent="0.25">
      <c r="A58" s="41" t="s">
        <v>128</v>
      </c>
      <c r="B58" s="60">
        <v>46321655</v>
      </c>
      <c r="C58" s="60">
        <v>7795857.79</v>
      </c>
      <c r="D58" s="60">
        <v>54117512.789999999</v>
      </c>
      <c r="E58" s="60">
        <v>53718793.07</v>
      </c>
      <c r="F58" s="60">
        <v>34988122.990000002</v>
      </c>
      <c r="G58" s="60">
        <f t="shared" si="10"/>
        <v>-398719.71999999881</v>
      </c>
    </row>
    <row r="59" spans="1:7" x14ac:dyDescent="0.25">
      <c r="A59" s="41" t="s">
        <v>129</v>
      </c>
      <c r="B59" s="60">
        <v>0</v>
      </c>
      <c r="C59" s="60">
        <v>11646688.02</v>
      </c>
      <c r="D59" s="60">
        <v>11646688.02</v>
      </c>
      <c r="E59" s="60">
        <v>11646687.789999999</v>
      </c>
      <c r="F59" s="60">
        <v>4656505.13</v>
      </c>
      <c r="G59" s="60">
        <f t="shared" si="10"/>
        <v>-0.23000000044703484</v>
      </c>
    </row>
    <row r="60" spans="1:7" x14ac:dyDescent="0.25">
      <c r="A60" s="41" t="s">
        <v>130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 t="shared" si="10"/>
        <v>0</v>
      </c>
    </row>
    <row r="61" spans="1:7" x14ac:dyDescent="0.25">
      <c r="A61" s="21" t="s">
        <v>131</v>
      </c>
      <c r="B61" s="60">
        <f>SUM(B62:B70)</f>
        <v>228648444.96000001</v>
      </c>
      <c r="C61" s="60">
        <f t="shared" ref="C61:G61" si="11">SUM(C62:C70)</f>
        <v>-222568355.75</v>
      </c>
      <c r="D61" s="60">
        <f t="shared" si="11"/>
        <v>6080089.21</v>
      </c>
      <c r="E61" s="60">
        <f t="shared" si="11"/>
        <v>6065630.7000000002</v>
      </c>
      <c r="F61" s="60">
        <f t="shared" si="11"/>
        <v>3685630.7</v>
      </c>
      <c r="G61" s="60">
        <f t="shared" si="11"/>
        <v>-14458.509999999776</v>
      </c>
    </row>
    <row r="62" spans="1:7" x14ac:dyDescent="0.25">
      <c r="A62" s="41" t="s">
        <v>132</v>
      </c>
      <c r="B62" s="60">
        <v>0</v>
      </c>
      <c r="C62" s="60">
        <v>758000</v>
      </c>
      <c r="D62" s="60">
        <v>758000</v>
      </c>
      <c r="E62" s="60">
        <v>758000</v>
      </c>
      <c r="F62" s="60">
        <v>0</v>
      </c>
      <c r="G62" s="60">
        <f t="shared" ref="G62:G70" si="12">E62-D62</f>
        <v>0</v>
      </c>
    </row>
    <row r="63" spans="1:7" x14ac:dyDescent="0.25">
      <c r="A63" s="41" t="s">
        <v>133</v>
      </c>
      <c r="B63" s="60">
        <v>0</v>
      </c>
      <c r="C63" s="60">
        <v>1812889.21</v>
      </c>
      <c r="D63" s="60">
        <v>1812889.21</v>
      </c>
      <c r="E63" s="60">
        <v>1806061.62</v>
      </c>
      <c r="F63" s="60">
        <v>1806061.62</v>
      </c>
      <c r="G63" s="60">
        <f t="shared" si="12"/>
        <v>-6827.589999999851</v>
      </c>
    </row>
    <row r="64" spans="1:7" x14ac:dyDescent="0.25">
      <c r="A64" s="41" t="s">
        <v>134</v>
      </c>
      <c r="B64" s="60">
        <v>0</v>
      </c>
      <c r="C64" s="60">
        <v>0</v>
      </c>
      <c r="D64" s="60">
        <v>0</v>
      </c>
      <c r="E64" s="60">
        <v>0</v>
      </c>
      <c r="F64" s="60">
        <v>0</v>
      </c>
      <c r="G64" s="60">
        <f t="shared" si="12"/>
        <v>0</v>
      </c>
    </row>
    <row r="65" spans="1:7" x14ac:dyDescent="0.25">
      <c r="A65" s="41" t="s">
        <v>135</v>
      </c>
      <c r="B65" s="60">
        <v>228648444.96000001</v>
      </c>
      <c r="C65" s="60">
        <v>-227026444.96000001</v>
      </c>
      <c r="D65" s="60">
        <v>1622000</v>
      </c>
      <c r="E65" s="60">
        <v>1622000</v>
      </c>
      <c r="F65" s="60">
        <v>0</v>
      </c>
      <c r="G65" s="60">
        <f t="shared" si="12"/>
        <v>0</v>
      </c>
    </row>
    <row r="66" spans="1:7" x14ac:dyDescent="0.25">
      <c r="A66" s="41" t="s">
        <v>136</v>
      </c>
      <c r="B66" s="60">
        <v>0</v>
      </c>
      <c r="C66" s="60">
        <v>0</v>
      </c>
      <c r="D66" s="60">
        <v>0</v>
      </c>
      <c r="E66" s="60">
        <v>0</v>
      </c>
      <c r="F66" s="60">
        <v>0</v>
      </c>
      <c r="G66" s="60">
        <f t="shared" si="12"/>
        <v>0</v>
      </c>
    </row>
    <row r="67" spans="1:7" x14ac:dyDescent="0.25">
      <c r="A67" s="41" t="s">
        <v>137</v>
      </c>
      <c r="B67" s="60">
        <v>0</v>
      </c>
      <c r="C67" s="60">
        <v>0</v>
      </c>
      <c r="D67" s="60">
        <v>0</v>
      </c>
      <c r="E67" s="60">
        <v>0</v>
      </c>
      <c r="F67" s="60">
        <v>0</v>
      </c>
      <c r="G67" s="60">
        <f t="shared" si="12"/>
        <v>0</v>
      </c>
    </row>
    <row r="68" spans="1:7" x14ac:dyDescent="0.25">
      <c r="A68" s="41" t="s">
        <v>138</v>
      </c>
      <c r="B68" s="60">
        <v>0</v>
      </c>
      <c r="C68" s="60">
        <v>1887200</v>
      </c>
      <c r="D68" s="60">
        <v>1887200</v>
      </c>
      <c r="E68" s="60">
        <v>1879569.08</v>
      </c>
      <c r="F68" s="60">
        <v>1879569.08</v>
      </c>
      <c r="G68" s="60">
        <f t="shared" si="12"/>
        <v>-7630.9199999999255</v>
      </c>
    </row>
    <row r="69" spans="1:7" x14ac:dyDescent="0.25">
      <c r="A69" s="41" t="s">
        <v>139</v>
      </c>
      <c r="B69" s="60">
        <v>0</v>
      </c>
      <c r="C69" s="60">
        <v>0</v>
      </c>
      <c r="D69" s="60">
        <v>0</v>
      </c>
      <c r="E69" s="60">
        <v>0</v>
      </c>
      <c r="F69" s="60">
        <v>0</v>
      </c>
      <c r="G69" s="60">
        <f t="shared" si="12"/>
        <v>0</v>
      </c>
    </row>
    <row r="70" spans="1:7" x14ac:dyDescent="0.25">
      <c r="A70" s="41" t="s">
        <v>140</v>
      </c>
      <c r="B70" s="60">
        <v>0</v>
      </c>
      <c r="C70" s="60">
        <v>0</v>
      </c>
      <c r="D70" s="60">
        <v>0</v>
      </c>
      <c r="E70" s="60">
        <v>0</v>
      </c>
      <c r="F70" s="60">
        <v>0</v>
      </c>
      <c r="G70" s="60">
        <f t="shared" si="12"/>
        <v>0</v>
      </c>
    </row>
    <row r="71" spans="1:7" x14ac:dyDescent="0.25">
      <c r="A71" s="22" t="s">
        <v>141</v>
      </c>
      <c r="B71" s="60">
        <f>SUM(B72:B75)</f>
        <v>231544825.31999999</v>
      </c>
      <c r="C71" s="60">
        <f t="shared" ref="C71:G71" si="13">SUM(C72:C75)</f>
        <v>-39005911.850000001</v>
      </c>
      <c r="D71" s="60">
        <f t="shared" si="13"/>
        <v>192538913.47</v>
      </c>
      <c r="E71" s="60">
        <f t="shared" si="13"/>
        <v>192538913.47</v>
      </c>
      <c r="F71" s="60">
        <f t="shared" si="13"/>
        <v>192538913.47</v>
      </c>
      <c r="G71" s="60">
        <f t="shared" si="13"/>
        <v>0</v>
      </c>
    </row>
    <row r="72" spans="1:7" x14ac:dyDescent="0.25">
      <c r="A72" s="41" t="s">
        <v>142</v>
      </c>
      <c r="B72" s="60">
        <v>231544825.31999999</v>
      </c>
      <c r="C72" s="60">
        <v>-39005911.850000001</v>
      </c>
      <c r="D72" s="60">
        <v>192538913.47</v>
      </c>
      <c r="E72" s="60">
        <v>192538913.47</v>
      </c>
      <c r="F72" s="60">
        <v>192538913.47</v>
      </c>
      <c r="G72" s="60">
        <f t="shared" ref="G72:G75" si="14">E72-D72</f>
        <v>0</v>
      </c>
    </row>
    <row r="73" spans="1:7" ht="30" x14ac:dyDescent="0.25">
      <c r="A73" s="41" t="s">
        <v>143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 t="shared" si="14"/>
        <v>0</v>
      </c>
    </row>
    <row r="74" spans="1:7" x14ac:dyDescent="0.25">
      <c r="A74" s="41" t="s">
        <v>144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 t="shared" si="14"/>
        <v>0</v>
      </c>
    </row>
    <row r="75" spans="1:7" x14ac:dyDescent="0.25">
      <c r="A75" s="41" t="s">
        <v>145</v>
      </c>
      <c r="B75" s="60">
        <v>0</v>
      </c>
      <c r="C75" s="60">
        <v>0</v>
      </c>
      <c r="D75" s="60">
        <v>0</v>
      </c>
      <c r="E75" s="60">
        <v>0</v>
      </c>
      <c r="F75" s="60">
        <v>0</v>
      </c>
      <c r="G75" s="60">
        <f t="shared" si="14"/>
        <v>0</v>
      </c>
    </row>
    <row r="76" spans="1:7" x14ac:dyDescent="0.25">
      <c r="A76" s="16"/>
      <c r="B76" s="83"/>
      <c r="C76" s="83"/>
      <c r="D76" s="83"/>
      <c r="E76" s="83"/>
      <c r="F76" s="83"/>
      <c r="G76" s="83"/>
    </row>
    <row r="77" spans="1:7" x14ac:dyDescent="0.25">
      <c r="A77" s="1" t="s">
        <v>103</v>
      </c>
      <c r="B77" s="82">
        <f>B43+B9</f>
        <v>7835165416</v>
      </c>
      <c r="C77" s="82">
        <f t="shared" ref="C77:G77" si="15">C43+C9</f>
        <v>3631428548.1900005</v>
      </c>
      <c r="D77" s="82">
        <f t="shared" si="15"/>
        <v>11466593964.190001</v>
      </c>
      <c r="E77" s="82">
        <f t="shared" si="15"/>
        <v>8348962957.2799988</v>
      </c>
      <c r="F77" s="82">
        <f t="shared" si="15"/>
        <v>8073200676.8199997</v>
      </c>
      <c r="G77" s="82">
        <f t="shared" si="15"/>
        <v>-3117631006.9099998</v>
      </c>
    </row>
    <row r="78" spans="1:7" x14ac:dyDescent="0.25">
      <c r="A78" s="19"/>
      <c r="B78" s="43"/>
      <c r="C78" s="43"/>
      <c r="D78" s="43"/>
      <c r="E78" s="43"/>
      <c r="F78" s="43"/>
      <c r="G78" s="43"/>
    </row>
    <row r="81" spans="1:7" x14ac:dyDescent="0.25">
      <c r="A81" s="92"/>
      <c r="B81" s="95"/>
      <c r="C81" s="95"/>
      <c r="D81" s="95"/>
      <c r="E81" s="95"/>
      <c r="F81" s="95"/>
      <c r="G81" s="95"/>
    </row>
    <row r="82" spans="1:7" x14ac:dyDescent="0.25">
      <c r="A82" s="92"/>
      <c r="B82" s="95"/>
      <c r="C82" s="95"/>
      <c r="D82" s="95"/>
      <c r="E82" s="95"/>
      <c r="F82" s="95"/>
      <c r="G82" s="95"/>
    </row>
    <row r="83" spans="1:7" x14ac:dyDescent="0.25">
      <c r="A83" s="92"/>
    </row>
    <row r="84" spans="1:7" x14ac:dyDescent="0.25">
      <c r="A84" s="92"/>
      <c r="B84" s="95"/>
      <c r="C84" s="95"/>
      <c r="D84" s="95"/>
      <c r="E84" s="95"/>
      <c r="F84" s="95"/>
      <c r="G84" s="95"/>
    </row>
    <row r="85" spans="1:7" x14ac:dyDescent="0.25">
      <c r="A85" s="92"/>
      <c r="B85" s="95"/>
      <c r="C85" s="95"/>
      <c r="D85" s="95"/>
      <c r="E85" s="95"/>
      <c r="F85" s="95"/>
      <c r="G85" s="95"/>
    </row>
    <row r="86" spans="1:7" x14ac:dyDescent="0.25">
      <c r="A86" s="92"/>
    </row>
    <row r="87" spans="1:7" x14ac:dyDescent="0.25">
      <c r="A87" s="92"/>
      <c r="B87" s="95"/>
      <c r="C87" s="95"/>
      <c r="D87" s="95"/>
      <c r="E87" s="95"/>
      <c r="F87" s="95"/>
      <c r="G87" s="95"/>
    </row>
    <row r="88" spans="1:7" x14ac:dyDescent="0.25">
      <c r="B88" s="95"/>
      <c r="C88" s="95"/>
      <c r="D88" s="95"/>
      <c r="E88" s="95"/>
      <c r="F88" s="95"/>
      <c r="G88" s="95"/>
    </row>
    <row r="92" spans="1:7" x14ac:dyDescent="0.25">
      <c r="A92" s="84"/>
      <c r="B92" s="84"/>
      <c r="C92" s="85"/>
      <c r="D92" s="85"/>
      <c r="E92" s="85"/>
    </row>
    <row r="93" spans="1:7" x14ac:dyDescent="0.25">
      <c r="A93" s="86" t="s">
        <v>275</v>
      </c>
      <c r="B93" s="84"/>
      <c r="C93" s="100" t="s">
        <v>276</v>
      </c>
      <c r="D93" s="100"/>
      <c r="E93" s="100"/>
    </row>
    <row r="94" spans="1:7" x14ac:dyDescent="0.25">
      <c r="A94" s="87" t="s">
        <v>277</v>
      </c>
      <c r="B94" s="84"/>
      <c r="C94" s="100" t="s">
        <v>278</v>
      </c>
      <c r="D94" s="100"/>
      <c r="E94" s="100"/>
    </row>
  </sheetData>
  <mergeCells count="6">
    <mergeCell ref="C94:E94"/>
    <mergeCell ref="A1:G1"/>
    <mergeCell ref="A7:A8"/>
    <mergeCell ref="B7:F7"/>
    <mergeCell ref="G7:G8"/>
    <mergeCell ref="C93:E93"/>
  </mergeCells>
  <dataValidations count="1">
    <dataValidation type="decimal" allowBlank="1" showInputMessage="1" showErrorMessage="1" sqref="B37:G37 B61:G61 B9:B10 C28:G36 B19:G19 B27:G27 B53:G53 C62:G70 B43:B44 B71:G71 B76:G77 C9:G18 C20:G26 C38:G41 C43:G52 C54:G60 C72:G75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1"/>
  <sheetViews>
    <sheetView showGridLines="0" zoomScale="64" zoomScaleNormal="70" workbookViewId="0">
      <selection activeCell="A23" sqref="A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01" t="s">
        <v>147</v>
      </c>
      <c r="B1" s="102"/>
      <c r="C1" s="102"/>
      <c r="D1" s="102"/>
      <c r="E1" s="102"/>
      <c r="F1" s="102"/>
      <c r="G1" s="103"/>
    </row>
    <row r="2" spans="1:7" x14ac:dyDescent="0.25">
      <c r="A2" s="49" t="str">
        <f>'[3]Formato 1'!A2</f>
        <v>MUNICIPIO DE LEÓN, GUANAJUATO (a)</v>
      </c>
      <c r="B2" s="50"/>
      <c r="C2" s="50"/>
      <c r="D2" s="50"/>
      <c r="E2" s="50"/>
      <c r="F2" s="50"/>
      <c r="G2" s="51"/>
    </row>
    <row r="3" spans="1:7" x14ac:dyDescent="0.25">
      <c r="A3" s="52" t="s">
        <v>20</v>
      </c>
      <c r="B3" s="80"/>
      <c r="C3" s="80"/>
      <c r="D3" s="80"/>
      <c r="E3" s="80"/>
      <c r="F3" s="80"/>
      <c r="G3" s="54"/>
    </row>
    <row r="4" spans="1:7" x14ac:dyDescent="0.25">
      <c r="A4" s="52" t="s">
        <v>148</v>
      </c>
      <c r="B4" s="80"/>
      <c r="C4" s="80"/>
      <c r="D4" s="80"/>
      <c r="E4" s="80"/>
      <c r="F4" s="80"/>
      <c r="G4" s="54"/>
    </row>
    <row r="5" spans="1:7" x14ac:dyDescent="0.25">
      <c r="A5" s="52" t="str">
        <f>'[3]Formato 3'!A4</f>
        <v>Del 1 de Enero al 31 de Diciembre de 2023 (b)</v>
      </c>
      <c r="B5" s="80"/>
      <c r="C5" s="80"/>
      <c r="D5" s="80"/>
      <c r="E5" s="80"/>
      <c r="F5" s="80"/>
      <c r="G5" s="54"/>
    </row>
    <row r="6" spans="1:7" ht="41.45" customHeight="1" x14ac:dyDescent="0.25">
      <c r="A6" s="55" t="s">
        <v>0</v>
      </c>
      <c r="B6" s="56"/>
      <c r="C6" s="56"/>
      <c r="D6" s="56"/>
      <c r="E6" s="56"/>
      <c r="F6" s="56"/>
      <c r="G6" s="57"/>
    </row>
    <row r="7" spans="1:7" x14ac:dyDescent="0.25">
      <c r="A7" s="108" t="s">
        <v>149</v>
      </c>
      <c r="B7" s="104" t="s">
        <v>22</v>
      </c>
      <c r="C7" s="104"/>
      <c r="D7" s="104"/>
      <c r="E7" s="104"/>
      <c r="F7" s="104"/>
      <c r="G7" s="104" t="s">
        <v>23</v>
      </c>
    </row>
    <row r="8" spans="1:7" ht="30" x14ac:dyDescent="0.25">
      <c r="A8" s="109"/>
      <c r="B8" s="78" t="s">
        <v>24</v>
      </c>
      <c r="C8" s="79" t="s">
        <v>112</v>
      </c>
      <c r="D8" s="79" t="s">
        <v>6</v>
      </c>
      <c r="E8" s="79" t="s">
        <v>3</v>
      </c>
      <c r="F8" s="79" t="s">
        <v>4</v>
      </c>
      <c r="G8" s="116"/>
    </row>
    <row r="9" spans="1:7" ht="15.75" customHeight="1" x14ac:dyDescent="0.25">
      <c r="A9" s="4" t="s">
        <v>150</v>
      </c>
      <c r="B9" s="96">
        <f>SUM(B10,B11,B12,B15,B16,B19)</f>
        <v>2718942273.380002</v>
      </c>
      <c r="C9" s="96">
        <f t="shared" ref="C9:G9" si="0">SUM(C10,C11,C12,C15,C16,C19)</f>
        <v>-21524748.750000026</v>
      </c>
      <c r="D9" s="96">
        <f t="shared" si="0"/>
        <v>2697417524.6299992</v>
      </c>
      <c r="E9" s="96">
        <f t="shared" si="0"/>
        <v>2574419559.6000013</v>
      </c>
      <c r="F9" s="96">
        <f t="shared" si="0"/>
        <v>2554120103.9100018</v>
      </c>
      <c r="G9" s="96">
        <f t="shared" si="0"/>
        <v>122997965.0299975</v>
      </c>
    </row>
    <row r="10" spans="1:7" x14ac:dyDescent="0.25">
      <c r="A10" s="21" t="s">
        <v>151</v>
      </c>
      <c r="B10" s="97">
        <v>1205268817.4200013</v>
      </c>
      <c r="C10" s="97">
        <v>-10201644.470000001</v>
      </c>
      <c r="D10" s="97">
        <v>1195067172.9500012</v>
      </c>
      <c r="E10" s="97">
        <v>1158635335.9200013</v>
      </c>
      <c r="F10" s="97">
        <v>1149169444.6300011</v>
      </c>
      <c r="G10" s="98">
        <f>D10-E10</f>
        <v>36431837.029999971</v>
      </c>
    </row>
    <row r="11" spans="1:7" ht="15.75" customHeight="1" x14ac:dyDescent="0.25">
      <c r="A11" s="21" t="s">
        <v>152</v>
      </c>
      <c r="B11" s="98">
        <v>0</v>
      </c>
      <c r="C11" s="98">
        <v>0</v>
      </c>
      <c r="D11" s="98">
        <v>0</v>
      </c>
      <c r="E11" s="98">
        <v>0</v>
      </c>
      <c r="F11" s="98">
        <v>0</v>
      </c>
      <c r="G11" s="98">
        <f t="shared" ref="G11:G19" si="1">D11-E11</f>
        <v>0</v>
      </c>
    </row>
    <row r="12" spans="1:7" x14ac:dyDescent="0.25">
      <c r="A12" s="21" t="s">
        <v>153</v>
      </c>
      <c r="B12" s="98">
        <v>61296983.910000004</v>
      </c>
      <c r="C12" s="98">
        <v>3173866.0700000008</v>
      </c>
      <c r="D12" s="98">
        <v>64470849.980000004</v>
      </c>
      <c r="E12" s="98">
        <v>62478207.579999998</v>
      </c>
      <c r="F12" s="98">
        <v>62033580.210000001</v>
      </c>
      <c r="G12" s="98">
        <f t="shared" ref="G12" si="2">G13+G14</f>
        <v>1992642.4000000097</v>
      </c>
    </row>
    <row r="13" spans="1:7" x14ac:dyDescent="0.25">
      <c r="A13" s="39" t="s">
        <v>154</v>
      </c>
      <c r="B13" s="98">
        <v>54554315.679900005</v>
      </c>
      <c r="C13" s="98">
        <v>2824740.8023000006</v>
      </c>
      <c r="D13" s="98">
        <v>57379056.482200004</v>
      </c>
      <c r="E13" s="98">
        <v>55605604.746199995</v>
      </c>
      <c r="F13" s="98">
        <v>55209886.3869</v>
      </c>
      <c r="G13" s="98">
        <f t="shared" si="1"/>
        <v>1773451.7360000089</v>
      </c>
    </row>
    <row r="14" spans="1:7" x14ac:dyDescent="0.25">
      <c r="A14" s="39" t="s">
        <v>155</v>
      </c>
      <c r="B14" s="98">
        <v>6742668.2301000003</v>
      </c>
      <c r="C14" s="98">
        <v>349125.26770000008</v>
      </c>
      <c r="D14" s="98">
        <v>7091793.4978000009</v>
      </c>
      <c r="E14" s="98">
        <v>6872602.8338000001</v>
      </c>
      <c r="F14" s="98">
        <v>6823693.8230999997</v>
      </c>
      <c r="G14" s="98">
        <f t="shared" si="1"/>
        <v>219190.6640000008</v>
      </c>
    </row>
    <row r="15" spans="1:7" x14ac:dyDescent="0.25">
      <c r="A15" s="21" t="s">
        <v>156</v>
      </c>
      <c r="B15" s="98">
        <v>1452376472.0500007</v>
      </c>
      <c r="C15" s="98">
        <v>-14496970.350000026</v>
      </c>
      <c r="D15" s="98">
        <v>1437879501.6999979</v>
      </c>
      <c r="E15" s="98">
        <v>1353306016.1000004</v>
      </c>
      <c r="F15" s="98">
        <v>1342917079.0700004</v>
      </c>
      <c r="G15" s="98">
        <f t="shared" si="1"/>
        <v>84573485.59999752</v>
      </c>
    </row>
    <row r="16" spans="1:7" ht="30" x14ac:dyDescent="0.25">
      <c r="A16" s="22" t="s">
        <v>157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f t="shared" ref="G16" si="3">G17+G18</f>
        <v>0</v>
      </c>
    </row>
    <row r="17" spans="1:7" x14ac:dyDescent="0.25">
      <c r="A17" s="39" t="s">
        <v>158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f t="shared" si="1"/>
        <v>0</v>
      </c>
    </row>
    <row r="18" spans="1:7" x14ac:dyDescent="0.25">
      <c r="A18" s="39" t="s">
        <v>159</v>
      </c>
      <c r="B18" s="98">
        <v>0</v>
      </c>
      <c r="C18" s="98">
        <v>0</v>
      </c>
      <c r="D18" s="98">
        <v>0</v>
      </c>
      <c r="E18" s="98">
        <v>0</v>
      </c>
      <c r="F18" s="98">
        <v>0</v>
      </c>
      <c r="G18" s="98">
        <f t="shared" si="1"/>
        <v>0</v>
      </c>
    </row>
    <row r="19" spans="1:7" x14ac:dyDescent="0.25">
      <c r="A19" s="21" t="s">
        <v>160</v>
      </c>
      <c r="B19" s="98">
        <v>0</v>
      </c>
      <c r="C19" s="98">
        <v>0</v>
      </c>
      <c r="D19" s="98">
        <v>0</v>
      </c>
      <c r="E19" s="98">
        <v>0</v>
      </c>
      <c r="F19" s="98">
        <v>0</v>
      </c>
      <c r="G19" s="98">
        <f t="shared" si="1"/>
        <v>0</v>
      </c>
    </row>
    <row r="20" spans="1:7" x14ac:dyDescent="0.25">
      <c r="A20" s="16"/>
      <c r="B20" s="99"/>
      <c r="C20" s="99"/>
      <c r="D20" s="99"/>
      <c r="E20" s="99"/>
      <c r="F20" s="99"/>
      <c r="G20" s="99"/>
    </row>
    <row r="21" spans="1:7" x14ac:dyDescent="0.25">
      <c r="A21" s="10" t="s">
        <v>161</v>
      </c>
      <c r="B21" s="96">
        <f>SUM(B22,B23,B24,B27,B28,B31)</f>
        <v>407783184.98999989</v>
      </c>
      <c r="C21" s="96">
        <f t="shared" ref="C21:F21" si="4">SUM(C22,C23,C24,C27,C28,C31)</f>
        <v>-93475251.250000015</v>
      </c>
      <c r="D21" s="96">
        <f t="shared" si="4"/>
        <v>314307933.73999995</v>
      </c>
      <c r="E21" s="96">
        <f t="shared" si="4"/>
        <v>314307933.73999995</v>
      </c>
      <c r="F21" s="96">
        <f t="shared" si="4"/>
        <v>280308834.36999995</v>
      </c>
      <c r="G21" s="96">
        <f>SUM(G22,G23,G24,G27,G28,G31)</f>
        <v>0</v>
      </c>
    </row>
    <row r="22" spans="1:7" x14ac:dyDescent="0.25">
      <c r="A22" s="21" t="s">
        <v>151</v>
      </c>
      <c r="B22" s="97">
        <v>0</v>
      </c>
      <c r="C22" s="97">
        <v>11185000</v>
      </c>
      <c r="D22" s="97">
        <v>11185000</v>
      </c>
      <c r="E22" s="97">
        <v>11185000</v>
      </c>
      <c r="F22" s="97">
        <v>0</v>
      </c>
      <c r="G22" s="98">
        <f t="shared" ref="G22:G31" si="5">D22-E22</f>
        <v>0</v>
      </c>
    </row>
    <row r="23" spans="1:7" x14ac:dyDescent="0.25">
      <c r="A23" s="21" t="s">
        <v>152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f t="shared" si="5"/>
        <v>0</v>
      </c>
    </row>
    <row r="24" spans="1:7" x14ac:dyDescent="0.25">
      <c r="A24" s="21" t="s">
        <v>153</v>
      </c>
      <c r="B24" s="98">
        <f t="shared" ref="B24:G24" si="6">B25+B26</f>
        <v>0</v>
      </c>
      <c r="C24" s="98">
        <f t="shared" si="6"/>
        <v>1116000</v>
      </c>
      <c r="D24" s="98">
        <f t="shared" si="6"/>
        <v>1116000</v>
      </c>
      <c r="E24" s="98">
        <f t="shared" si="6"/>
        <v>1116000</v>
      </c>
      <c r="F24" s="98">
        <f t="shared" si="6"/>
        <v>0</v>
      </c>
      <c r="G24" s="98">
        <f t="shared" si="6"/>
        <v>0</v>
      </c>
    </row>
    <row r="25" spans="1:7" x14ac:dyDescent="0.25">
      <c r="A25" s="39" t="s">
        <v>154</v>
      </c>
      <c r="B25" s="98">
        <v>0</v>
      </c>
      <c r="C25" s="98">
        <v>991427.6583939878</v>
      </c>
      <c r="D25" s="98">
        <v>991427.6583939878</v>
      </c>
      <c r="E25" s="98">
        <v>991427.6583939878</v>
      </c>
      <c r="F25" s="98">
        <v>0</v>
      </c>
      <c r="G25" s="98">
        <f t="shared" si="5"/>
        <v>0</v>
      </c>
    </row>
    <row r="26" spans="1:7" x14ac:dyDescent="0.25">
      <c r="A26" s="39" t="s">
        <v>155</v>
      </c>
      <c r="B26" s="98">
        <v>0</v>
      </c>
      <c r="C26" s="98">
        <v>124572.34160601223</v>
      </c>
      <c r="D26" s="98">
        <v>124572.34160601223</v>
      </c>
      <c r="E26" s="98">
        <v>124572.34160601223</v>
      </c>
      <c r="F26" s="98">
        <v>0</v>
      </c>
      <c r="G26" s="98">
        <f t="shared" si="5"/>
        <v>0</v>
      </c>
    </row>
    <row r="27" spans="1:7" x14ac:dyDescent="0.25">
      <c r="A27" s="21" t="s">
        <v>156</v>
      </c>
      <c r="B27" s="98">
        <v>407783184.98999989</v>
      </c>
      <c r="C27" s="98">
        <v>-105776251.25000001</v>
      </c>
      <c r="D27" s="98">
        <v>302006933.73999995</v>
      </c>
      <c r="E27" s="98">
        <v>302006933.73999995</v>
      </c>
      <c r="F27" s="98">
        <v>280308834.36999995</v>
      </c>
      <c r="G27" s="98">
        <f t="shared" si="5"/>
        <v>0</v>
      </c>
    </row>
    <row r="28" spans="1:7" ht="30" x14ac:dyDescent="0.25">
      <c r="A28" s="22" t="s">
        <v>157</v>
      </c>
      <c r="B28" s="98">
        <f t="shared" ref="B28:G28" si="7">B29+B30</f>
        <v>0</v>
      </c>
      <c r="C28" s="98">
        <f t="shared" si="7"/>
        <v>0</v>
      </c>
      <c r="D28" s="98">
        <f t="shared" si="7"/>
        <v>0</v>
      </c>
      <c r="E28" s="98">
        <f t="shared" si="7"/>
        <v>0</v>
      </c>
      <c r="F28" s="98">
        <f t="shared" si="7"/>
        <v>0</v>
      </c>
      <c r="G28" s="98">
        <f t="shared" si="7"/>
        <v>0</v>
      </c>
    </row>
    <row r="29" spans="1:7" x14ac:dyDescent="0.25">
      <c r="A29" s="39" t="s">
        <v>158</v>
      </c>
      <c r="B29" s="98">
        <v>0</v>
      </c>
      <c r="C29" s="98">
        <v>0</v>
      </c>
      <c r="D29" s="98">
        <v>0</v>
      </c>
      <c r="E29" s="98">
        <v>0</v>
      </c>
      <c r="F29" s="98">
        <v>0</v>
      </c>
      <c r="G29" s="98">
        <f t="shared" si="5"/>
        <v>0</v>
      </c>
    </row>
    <row r="30" spans="1:7" x14ac:dyDescent="0.25">
      <c r="A30" s="39" t="s">
        <v>159</v>
      </c>
      <c r="B30" s="98">
        <v>0</v>
      </c>
      <c r="C30" s="98">
        <v>0</v>
      </c>
      <c r="D30" s="98">
        <v>0</v>
      </c>
      <c r="E30" s="98">
        <v>0</v>
      </c>
      <c r="F30" s="98">
        <v>0</v>
      </c>
      <c r="G30" s="98">
        <f t="shared" si="5"/>
        <v>0</v>
      </c>
    </row>
    <row r="31" spans="1:7" x14ac:dyDescent="0.25">
      <c r="A31" s="21" t="s">
        <v>160</v>
      </c>
      <c r="B31" s="98">
        <v>0</v>
      </c>
      <c r="C31" s="98">
        <v>0</v>
      </c>
      <c r="D31" s="98">
        <v>0</v>
      </c>
      <c r="E31" s="98">
        <v>0</v>
      </c>
      <c r="F31" s="98">
        <v>0</v>
      </c>
      <c r="G31" s="98">
        <f t="shared" si="5"/>
        <v>0</v>
      </c>
    </row>
    <row r="32" spans="1:7" x14ac:dyDescent="0.25">
      <c r="A32" s="16"/>
      <c r="B32" s="99"/>
      <c r="C32" s="99"/>
      <c r="D32" s="99"/>
      <c r="E32" s="99"/>
      <c r="F32" s="99"/>
      <c r="G32" s="99"/>
    </row>
    <row r="33" spans="1:7" ht="14.45" customHeight="1" x14ac:dyDescent="0.25">
      <c r="A33" s="1" t="s">
        <v>162</v>
      </c>
      <c r="B33" s="96">
        <f>B21+B9</f>
        <v>3126725458.3700018</v>
      </c>
      <c r="C33" s="96">
        <f t="shared" ref="C33:G33" si="8">C21+C9</f>
        <v>-115000000.00000004</v>
      </c>
      <c r="D33" s="96">
        <f t="shared" si="8"/>
        <v>3011725458.3699989</v>
      </c>
      <c r="E33" s="96">
        <f t="shared" si="8"/>
        <v>2888727493.3400011</v>
      </c>
      <c r="F33" s="96">
        <f t="shared" si="8"/>
        <v>2834428938.2800016</v>
      </c>
      <c r="G33" s="96">
        <f t="shared" si="8"/>
        <v>122997965.0299975</v>
      </c>
    </row>
    <row r="34" spans="1:7" ht="14.45" customHeight="1" x14ac:dyDescent="0.25">
      <c r="A34" s="19"/>
      <c r="B34" s="40"/>
      <c r="C34" s="40"/>
      <c r="D34" s="40"/>
      <c r="E34" s="40"/>
      <c r="F34" s="40"/>
      <c r="G34" s="40"/>
    </row>
    <row r="36" spans="1:7" x14ac:dyDescent="0.25">
      <c r="B36" s="95"/>
      <c r="C36" s="95"/>
      <c r="D36" s="95"/>
      <c r="E36" s="95"/>
      <c r="F36" s="95"/>
      <c r="G36" s="95"/>
    </row>
    <row r="37" spans="1:7" x14ac:dyDescent="0.25">
      <c r="B37" s="95"/>
      <c r="C37" s="95"/>
      <c r="D37" s="95"/>
      <c r="E37" s="95"/>
      <c r="F37" s="95"/>
      <c r="G37" s="95"/>
    </row>
    <row r="39" spans="1:7" x14ac:dyDescent="0.25">
      <c r="B39" s="95"/>
      <c r="C39" s="95"/>
      <c r="D39" s="95"/>
      <c r="E39" s="95"/>
      <c r="F39" s="95"/>
      <c r="G39" s="95"/>
    </row>
    <row r="40" spans="1:7" x14ac:dyDescent="0.25">
      <c r="B40" s="95"/>
      <c r="C40" s="95"/>
      <c r="D40" s="95"/>
      <c r="E40" s="95"/>
      <c r="F40" s="95"/>
      <c r="G40" s="95"/>
    </row>
    <row r="42" spans="1:7" x14ac:dyDescent="0.25">
      <c r="B42" s="95"/>
      <c r="C42" s="95"/>
      <c r="D42" s="95"/>
      <c r="E42" s="95"/>
      <c r="F42" s="95"/>
      <c r="G42" s="95"/>
    </row>
    <row r="43" spans="1:7" x14ac:dyDescent="0.25">
      <c r="B43" s="95"/>
      <c r="C43" s="95"/>
      <c r="D43" s="95"/>
      <c r="E43" s="95"/>
      <c r="F43" s="95"/>
      <c r="G43" s="95"/>
    </row>
    <row r="49" spans="1:5" x14ac:dyDescent="0.25">
      <c r="A49" s="84"/>
      <c r="B49" s="84"/>
      <c r="C49" s="85"/>
      <c r="D49" s="85"/>
      <c r="E49" s="85"/>
    </row>
    <row r="50" spans="1:5" x14ac:dyDescent="0.25">
      <c r="A50" s="86" t="s">
        <v>275</v>
      </c>
      <c r="B50" s="84"/>
      <c r="C50" s="100" t="s">
        <v>276</v>
      </c>
      <c r="D50" s="100"/>
      <c r="E50" s="100"/>
    </row>
    <row r="51" spans="1:5" x14ac:dyDescent="0.25">
      <c r="A51" s="87" t="s">
        <v>277</v>
      </c>
      <c r="B51" s="84"/>
      <c r="C51" s="100" t="s">
        <v>278</v>
      </c>
      <c r="D51" s="100"/>
      <c r="E51" s="100"/>
    </row>
  </sheetData>
  <mergeCells count="6">
    <mergeCell ref="C51:E51"/>
    <mergeCell ref="A1:G1"/>
    <mergeCell ref="A7:A8"/>
    <mergeCell ref="B7:F7"/>
    <mergeCell ref="G7:G8"/>
    <mergeCell ref="C50:E50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scale="6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119" t="s">
        <v>163</v>
      </c>
      <c r="B1" s="119"/>
      <c r="C1" s="119"/>
      <c r="D1" s="119"/>
      <c r="E1" s="119"/>
      <c r="F1" s="119"/>
      <c r="G1" s="119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164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165</v>
      </c>
      <c r="B5" s="70"/>
      <c r="C5" s="70"/>
      <c r="D5" s="70"/>
      <c r="E5" s="70"/>
      <c r="F5" s="70"/>
      <c r="G5" s="71"/>
    </row>
    <row r="6" spans="1:7" x14ac:dyDescent="0.25">
      <c r="A6" s="117" t="s">
        <v>166</v>
      </c>
      <c r="B6" s="12">
        <v>2022</v>
      </c>
      <c r="C6" s="117">
        <f>+B6+1</f>
        <v>2023</v>
      </c>
      <c r="D6" s="117">
        <f>+C6+1</f>
        <v>2024</v>
      </c>
      <c r="E6" s="117">
        <f>+D6+1</f>
        <v>2025</v>
      </c>
      <c r="F6" s="117">
        <f>+E6+1</f>
        <v>2026</v>
      </c>
      <c r="G6" s="117">
        <f>+F6+1</f>
        <v>2027</v>
      </c>
    </row>
    <row r="7" spans="1:7" ht="83.25" customHeight="1" x14ac:dyDescent="0.25">
      <c r="A7" s="118"/>
      <c r="B7" s="33" t="s">
        <v>167</v>
      </c>
      <c r="C7" s="118"/>
      <c r="D7" s="118"/>
      <c r="E7" s="118"/>
      <c r="F7" s="118"/>
      <c r="G7" s="118"/>
    </row>
    <row r="8" spans="1:7" ht="30" x14ac:dyDescent="0.25">
      <c r="A8" s="34" t="s">
        <v>168</v>
      </c>
      <c r="B8" s="11">
        <f>SUM(B9:B20)</f>
        <v>0</v>
      </c>
      <c r="C8" s="11">
        <f t="shared" ref="C8:G8" si="0">SUM(C9:C20)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26" t="s">
        <v>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8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169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11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170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171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172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13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173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174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26" t="s">
        <v>175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176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177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15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178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26" t="s">
        <v>16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179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17</v>
      </c>
      <c r="B34" s="2"/>
      <c r="C34" s="2"/>
      <c r="D34" s="2"/>
      <c r="E34" s="2"/>
      <c r="F34" s="2"/>
      <c r="G34" s="2"/>
    </row>
    <row r="35" spans="1:7" ht="45" customHeight="1" x14ac:dyDescent="0.25">
      <c r="A35" s="36" t="s">
        <v>180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181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20" t="s">
        <v>182</v>
      </c>
      <c r="B1" s="120"/>
      <c r="C1" s="120"/>
      <c r="D1" s="120"/>
      <c r="E1" s="120"/>
      <c r="F1" s="120"/>
      <c r="G1" s="120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2" t="s">
        <v>183</v>
      </c>
      <c r="B3" s="53"/>
      <c r="C3" s="53"/>
      <c r="D3" s="53"/>
      <c r="E3" s="53"/>
      <c r="F3" s="53"/>
      <c r="G3" s="54"/>
    </row>
    <row r="4" spans="1:7" x14ac:dyDescent="0.25">
      <c r="A4" s="52" t="s">
        <v>0</v>
      </c>
      <c r="B4" s="53"/>
      <c r="C4" s="53"/>
      <c r="D4" s="53"/>
      <c r="E4" s="53"/>
      <c r="F4" s="53"/>
      <c r="G4" s="54"/>
    </row>
    <row r="5" spans="1:7" x14ac:dyDescent="0.25">
      <c r="A5" s="52" t="s">
        <v>165</v>
      </c>
      <c r="B5" s="53"/>
      <c r="C5" s="53"/>
      <c r="D5" s="53"/>
      <c r="E5" s="53"/>
      <c r="F5" s="53"/>
      <c r="G5" s="54"/>
    </row>
    <row r="6" spans="1:7" x14ac:dyDescent="0.25">
      <c r="A6" s="121" t="s">
        <v>184</v>
      </c>
      <c r="B6" s="12">
        <v>2022</v>
      </c>
      <c r="C6" s="117">
        <f>+B6+1</f>
        <v>2023</v>
      </c>
      <c r="D6" s="117">
        <f>+C6+1</f>
        <v>2024</v>
      </c>
      <c r="E6" s="117">
        <f>+D6+1</f>
        <v>2025</v>
      </c>
      <c r="F6" s="117">
        <f>+E6+1</f>
        <v>2026</v>
      </c>
      <c r="G6" s="117">
        <f>+F6+1</f>
        <v>2027</v>
      </c>
    </row>
    <row r="7" spans="1:7" ht="57.75" customHeight="1" x14ac:dyDescent="0.25">
      <c r="A7" s="122"/>
      <c r="B7" s="13" t="s">
        <v>167</v>
      </c>
      <c r="C7" s="118"/>
      <c r="D7" s="118"/>
      <c r="E7" s="118"/>
      <c r="F7" s="118"/>
      <c r="G7" s="118"/>
    </row>
    <row r="8" spans="1:7" x14ac:dyDescent="0.25">
      <c r="A8" s="4" t="s">
        <v>185</v>
      </c>
      <c r="B8" s="14">
        <f>SUM(B9:B17)</f>
        <v>0</v>
      </c>
      <c r="C8" s="14">
        <f t="shared" ref="C8:G8" si="0">SUM(C9:C17)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</row>
    <row r="9" spans="1:7" x14ac:dyDescent="0.25">
      <c r="A9" s="21" t="s">
        <v>186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187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188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189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190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191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192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193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194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6"/>
      <c r="C18" s="16"/>
      <c r="D18" s="16"/>
      <c r="E18" s="16"/>
      <c r="F18" s="16"/>
      <c r="G18" s="16"/>
    </row>
    <row r="19" spans="1:7" x14ac:dyDescent="0.25">
      <c r="A19" s="1" t="s">
        <v>195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21" t="s">
        <v>186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187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188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189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190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191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192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196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194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" t="s">
        <v>197</v>
      </c>
      <c r="B30" s="15">
        <f t="shared" ref="B30:G30" si="2">B8+B19</f>
        <v>0</v>
      </c>
      <c r="C30" s="15">
        <f t="shared" si="2"/>
        <v>0</v>
      </c>
      <c r="D30" s="15">
        <f t="shared" si="2"/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20" t="s">
        <v>198</v>
      </c>
      <c r="B1" s="120"/>
      <c r="C1" s="120"/>
      <c r="D1" s="120"/>
      <c r="E1" s="120"/>
      <c r="F1" s="120"/>
      <c r="G1" s="120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2" t="s">
        <v>199</v>
      </c>
      <c r="B3" s="53"/>
      <c r="C3" s="53"/>
      <c r="D3" s="53"/>
      <c r="E3" s="53"/>
      <c r="F3" s="53"/>
      <c r="G3" s="54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124" t="s">
        <v>166</v>
      </c>
      <c r="B5" s="125">
        <v>2017</v>
      </c>
      <c r="C5" s="125">
        <f>+B5+1</f>
        <v>2018</v>
      </c>
      <c r="D5" s="125">
        <f>+C5+1</f>
        <v>2019</v>
      </c>
      <c r="E5" s="125">
        <f>+D5+1</f>
        <v>2020</v>
      </c>
      <c r="F5" s="125">
        <f>+E5+1</f>
        <v>2021</v>
      </c>
      <c r="G5" s="12">
        <f>+F5+1</f>
        <v>2022</v>
      </c>
    </row>
    <row r="6" spans="1:7" ht="32.25" x14ac:dyDescent="0.25">
      <c r="A6" s="105"/>
      <c r="B6" s="126"/>
      <c r="C6" s="126"/>
      <c r="D6" s="126"/>
      <c r="E6" s="126"/>
      <c r="F6" s="126"/>
      <c r="G6" s="13" t="s">
        <v>200</v>
      </c>
    </row>
    <row r="7" spans="1:7" x14ac:dyDescent="0.25">
      <c r="A7" s="25" t="s">
        <v>168</v>
      </c>
      <c r="B7" s="14">
        <f>SUM(B9:B19)</f>
        <v>0</v>
      </c>
      <c r="C7" s="14">
        <f>SUM(C8:C19)</f>
        <v>0</v>
      </c>
      <c r="D7" s="14">
        <f>SUM(D8:D19)</f>
        <v>0</v>
      </c>
      <c r="E7" s="14">
        <f>SUM(E8:E19)</f>
        <v>0</v>
      </c>
      <c r="F7" s="14">
        <f>SUM(F8:F19)</f>
        <v>0</v>
      </c>
      <c r="G7" s="14">
        <f>SUM(G8:G19)</f>
        <v>0</v>
      </c>
    </row>
    <row r="8" spans="1:7" x14ac:dyDescent="0.25">
      <c r="A8" s="26" t="s">
        <v>201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202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203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204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205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206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207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208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209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210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212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174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26" t="s">
        <v>213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214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215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216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217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6"/>
      <c r="B27" s="23"/>
      <c r="C27" s="23"/>
      <c r="D27" s="23"/>
      <c r="E27" s="23"/>
      <c r="F27" s="23"/>
      <c r="G27" s="23"/>
    </row>
    <row r="28" spans="1:7" x14ac:dyDescent="0.25">
      <c r="A28" s="1" t="s">
        <v>178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21" t="s">
        <v>16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6"/>
      <c r="B30" s="23"/>
      <c r="C30" s="23"/>
      <c r="D30" s="23"/>
      <c r="E30" s="23"/>
      <c r="F30" s="23"/>
      <c r="G30" s="23"/>
    </row>
    <row r="31" spans="1:7" x14ac:dyDescent="0.25">
      <c r="A31" s="1" t="s">
        <v>218</v>
      </c>
      <c r="B31" s="15">
        <f>B7+B21+B28</f>
        <v>0</v>
      </c>
      <c r="C31" s="15">
        <f t="shared" ref="C31:G31" si="2">C7+C21+C28</f>
        <v>0</v>
      </c>
      <c r="D31" s="15">
        <f t="shared" si="2"/>
        <v>0</v>
      </c>
      <c r="E31" s="15">
        <f t="shared" si="2"/>
        <v>0</v>
      </c>
      <c r="F31" s="15">
        <f t="shared" si="2"/>
        <v>0</v>
      </c>
      <c r="G31" s="15">
        <f t="shared" si="2"/>
        <v>0</v>
      </c>
    </row>
    <row r="32" spans="1:7" x14ac:dyDescent="0.25">
      <c r="A32" s="16"/>
      <c r="B32" s="23"/>
      <c r="C32" s="23"/>
      <c r="D32" s="23"/>
      <c r="E32" s="23"/>
      <c r="F32" s="23"/>
      <c r="G32" s="23"/>
    </row>
    <row r="33" spans="1:7" x14ac:dyDescent="0.25">
      <c r="A33" s="1" t="s">
        <v>17</v>
      </c>
      <c r="B33" s="2"/>
      <c r="C33" s="2"/>
      <c r="D33" s="2"/>
      <c r="E33" s="2"/>
      <c r="F33" s="2"/>
      <c r="G33" s="2"/>
    </row>
    <row r="34" spans="1:7" ht="45" customHeight="1" x14ac:dyDescent="0.25">
      <c r="A34" s="30" t="s">
        <v>180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219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220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123" t="s">
        <v>221</v>
      </c>
      <c r="B39" s="123"/>
      <c r="C39" s="123"/>
      <c r="D39" s="123"/>
      <c r="E39" s="123"/>
      <c r="F39" s="123"/>
      <c r="G39" s="123"/>
    </row>
    <row r="40" spans="1:7" x14ac:dyDescent="0.25">
      <c r="A40" s="123" t="s">
        <v>222</v>
      </c>
      <c r="B40" s="123"/>
      <c r="C40" s="123"/>
      <c r="D40" s="123"/>
      <c r="E40" s="123"/>
      <c r="F40" s="123"/>
      <c r="G40" s="12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20" t="s">
        <v>223</v>
      </c>
      <c r="B1" s="120"/>
      <c r="C1" s="120"/>
      <c r="D1" s="120"/>
      <c r="E1" s="120"/>
      <c r="F1" s="120"/>
      <c r="G1" s="120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2" t="s">
        <v>224</v>
      </c>
      <c r="B3" s="53"/>
      <c r="C3" s="53"/>
      <c r="D3" s="53"/>
      <c r="E3" s="53"/>
      <c r="F3" s="53"/>
      <c r="G3" s="54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127" t="s">
        <v>184</v>
      </c>
      <c r="B5" s="125">
        <v>2017</v>
      </c>
      <c r="C5" s="125">
        <f>+B5+1</f>
        <v>2018</v>
      </c>
      <c r="D5" s="125">
        <f>+C5+1</f>
        <v>2019</v>
      </c>
      <c r="E5" s="125">
        <f>+D5+1</f>
        <v>2020</v>
      </c>
      <c r="F5" s="125">
        <f>+E5+1</f>
        <v>2021</v>
      </c>
      <c r="G5" s="12">
        <v>2022</v>
      </c>
    </row>
    <row r="6" spans="1:7" ht="48.75" customHeight="1" x14ac:dyDescent="0.25">
      <c r="A6" s="128"/>
      <c r="B6" s="126"/>
      <c r="C6" s="126"/>
      <c r="D6" s="126"/>
      <c r="E6" s="126"/>
      <c r="F6" s="126"/>
      <c r="G6" s="13" t="s">
        <v>225</v>
      </c>
    </row>
    <row r="7" spans="1:7" x14ac:dyDescent="0.25">
      <c r="A7" s="4" t="s">
        <v>185</v>
      </c>
      <c r="B7" s="14">
        <f>SUM(B8:B16)</f>
        <v>0</v>
      </c>
      <c r="C7" s="14">
        <f>SUM(C8:C16)</f>
        <v>0</v>
      </c>
      <c r="D7" s="14">
        <f>SUM(D8:D16)</f>
        <v>0</v>
      </c>
      <c r="E7" s="14">
        <f>SUM(E8:E16)</f>
        <v>0</v>
      </c>
      <c r="F7" s="14">
        <f>SUM(F8:F16)</f>
        <v>0</v>
      </c>
      <c r="G7" s="14">
        <f t="shared" ref="G7" si="0">SUM(G8:G16)</f>
        <v>0</v>
      </c>
    </row>
    <row r="8" spans="1:7" x14ac:dyDescent="0.25">
      <c r="A8" s="21" t="s">
        <v>186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187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188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189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190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191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192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193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194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1" t="s">
        <v>195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21" t="s">
        <v>186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187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188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189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190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191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192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196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194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" t="s">
        <v>226</v>
      </c>
      <c r="B29" s="15">
        <f>B7+B18</f>
        <v>0</v>
      </c>
      <c r="C29" s="15">
        <f t="shared" ref="C29:G29" si="2">C7+C18</f>
        <v>0</v>
      </c>
      <c r="D29" s="15">
        <f t="shared" si="2"/>
        <v>0</v>
      </c>
      <c r="E29" s="15">
        <f t="shared" si="2"/>
        <v>0</v>
      </c>
      <c r="F29" s="15">
        <f t="shared" si="2"/>
        <v>0</v>
      </c>
      <c r="G29" s="15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123" t="s">
        <v>221</v>
      </c>
      <c r="B32" s="123"/>
      <c r="C32" s="123"/>
      <c r="D32" s="123"/>
      <c r="E32" s="123"/>
      <c r="F32" s="123"/>
      <c r="G32" s="123"/>
    </row>
    <row r="33" spans="1:7" x14ac:dyDescent="0.25">
      <c r="A33" s="123" t="s">
        <v>222</v>
      </c>
      <c r="B33" s="123"/>
      <c r="C33" s="123"/>
      <c r="D33" s="123"/>
      <c r="E33" s="123"/>
      <c r="F33" s="123"/>
      <c r="G33" s="12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129" t="s">
        <v>227</v>
      </c>
      <c r="B1" s="129"/>
      <c r="C1" s="129"/>
      <c r="D1" s="129"/>
      <c r="E1" s="129"/>
      <c r="F1" s="129"/>
    </row>
    <row r="2" spans="1:6" ht="20.100000000000001" customHeight="1" x14ac:dyDescent="0.25">
      <c r="A2" s="49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228</v>
      </c>
      <c r="B3" s="75"/>
      <c r="C3" s="75"/>
      <c r="D3" s="75"/>
      <c r="E3" s="75"/>
      <c r="F3" s="76"/>
    </row>
    <row r="4" spans="1:6" ht="35.25" customHeight="1" x14ac:dyDescent="0.25">
      <c r="A4" s="59"/>
      <c r="B4" s="59" t="s">
        <v>229</v>
      </c>
      <c r="C4" s="59" t="s">
        <v>230</v>
      </c>
      <c r="D4" s="59" t="s">
        <v>231</v>
      </c>
      <c r="E4" s="59" t="s">
        <v>232</v>
      </c>
      <c r="F4" s="59" t="s">
        <v>233</v>
      </c>
    </row>
    <row r="5" spans="1:6" ht="12.75" customHeight="1" x14ac:dyDescent="0.25">
      <c r="A5" s="3" t="s">
        <v>234</v>
      </c>
      <c r="B5" s="17"/>
      <c r="C5" s="17"/>
      <c r="D5" s="17"/>
      <c r="E5" s="17"/>
      <c r="F5" s="17"/>
    </row>
    <row r="6" spans="1:6" ht="30" x14ac:dyDescent="0.25">
      <c r="A6" s="22" t="s">
        <v>235</v>
      </c>
      <c r="B6" s="23"/>
      <c r="C6" s="23"/>
      <c r="D6" s="23"/>
      <c r="E6" s="23"/>
      <c r="F6" s="23"/>
    </row>
    <row r="7" spans="1:6" ht="15" x14ac:dyDescent="0.25">
      <c r="A7" s="22" t="s">
        <v>236</v>
      </c>
      <c r="B7" s="23"/>
      <c r="C7" s="23"/>
      <c r="D7" s="23"/>
      <c r="E7" s="23"/>
      <c r="F7" s="23"/>
    </row>
    <row r="8" spans="1:6" ht="15" x14ac:dyDescent="0.25">
      <c r="A8" s="30"/>
      <c r="B8" s="16"/>
      <c r="C8" s="16"/>
      <c r="D8" s="16"/>
      <c r="E8" s="16"/>
      <c r="F8" s="16"/>
    </row>
    <row r="9" spans="1:6" ht="15" x14ac:dyDescent="0.25">
      <c r="A9" s="3" t="s">
        <v>237</v>
      </c>
      <c r="B9" s="16"/>
      <c r="C9" s="16"/>
      <c r="D9" s="16"/>
      <c r="E9" s="16"/>
      <c r="F9" s="16"/>
    </row>
    <row r="10" spans="1:6" ht="15" x14ac:dyDescent="0.25">
      <c r="A10" s="22" t="s">
        <v>238</v>
      </c>
      <c r="B10" s="23"/>
      <c r="C10" s="23"/>
      <c r="D10" s="23"/>
      <c r="E10" s="23"/>
      <c r="F10" s="23"/>
    </row>
    <row r="11" spans="1:6" ht="15" x14ac:dyDescent="0.25">
      <c r="A11" s="41" t="s">
        <v>239</v>
      </c>
      <c r="B11" s="23"/>
      <c r="C11" s="23"/>
      <c r="D11" s="23"/>
      <c r="E11" s="23"/>
      <c r="F11" s="23"/>
    </row>
    <row r="12" spans="1:6" ht="15" x14ac:dyDescent="0.25">
      <c r="A12" s="41" t="s">
        <v>240</v>
      </c>
      <c r="B12" s="23"/>
      <c r="C12" s="23"/>
      <c r="D12" s="23"/>
      <c r="E12" s="23"/>
      <c r="F12" s="23"/>
    </row>
    <row r="13" spans="1:6" ht="15" x14ac:dyDescent="0.25">
      <c r="A13" s="41" t="s">
        <v>241</v>
      </c>
      <c r="B13" s="23"/>
      <c r="C13" s="23"/>
      <c r="D13" s="23"/>
      <c r="E13" s="23"/>
      <c r="F13" s="23"/>
    </row>
    <row r="14" spans="1:6" ht="15" x14ac:dyDescent="0.25">
      <c r="A14" s="22" t="s">
        <v>242</v>
      </c>
      <c r="B14" s="23"/>
      <c r="C14" s="23"/>
      <c r="D14" s="23"/>
      <c r="E14" s="23"/>
      <c r="F14" s="23"/>
    </row>
    <row r="15" spans="1:6" ht="15" x14ac:dyDescent="0.25">
      <c r="A15" s="41" t="s">
        <v>239</v>
      </c>
      <c r="B15" s="23"/>
      <c r="C15" s="23"/>
      <c r="D15" s="23"/>
      <c r="E15" s="23"/>
      <c r="F15" s="23"/>
    </row>
    <row r="16" spans="1:6" ht="15" x14ac:dyDescent="0.25">
      <c r="A16" s="41" t="s">
        <v>240</v>
      </c>
      <c r="B16" s="23"/>
      <c r="C16" s="23"/>
      <c r="D16" s="23"/>
      <c r="E16" s="23"/>
      <c r="F16" s="23"/>
    </row>
    <row r="17" spans="1:6" ht="15" x14ac:dyDescent="0.25">
      <c r="A17" s="41" t="s">
        <v>241</v>
      </c>
      <c r="B17" s="23"/>
      <c r="C17" s="23"/>
      <c r="D17" s="23"/>
      <c r="E17" s="23"/>
      <c r="F17" s="23"/>
    </row>
    <row r="18" spans="1:6" ht="15" x14ac:dyDescent="0.25">
      <c r="A18" s="22" t="s">
        <v>243</v>
      </c>
      <c r="B18" s="60"/>
      <c r="C18" s="23"/>
      <c r="D18" s="23"/>
      <c r="E18" s="23"/>
      <c r="F18" s="23"/>
    </row>
    <row r="19" spans="1:6" ht="15" x14ac:dyDescent="0.25">
      <c r="A19" s="22" t="s">
        <v>244</v>
      </c>
      <c r="B19" s="23"/>
      <c r="C19" s="23"/>
      <c r="D19" s="23"/>
      <c r="E19" s="23"/>
      <c r="F19" s="23"/>
    </row>
    <row r="20" spans="1:6" ht="30" x14ac:dyDescent="0.25">
      <c r="A20" s="22" t="s">
        <v>245</v>
      </c>
      <c r="B20" s="61"/>
      <c r="C20" s="61"/>
      <c r="D20" s="61"/>
      <c r="E20" s="61"/>
      <c r="F20" s="61"/>
    </row>
    <row r="21" spans="1:6" ht="30" x14ac:dyDescent="0.25">
      <c r="A21" s="22" t="s">
        <v>246</v>
      </c>
      <c r="B21" s="61"/>
      <c r="C21" s="61"/>
      <c r="D21" s="61"/>
      <c r="E21" s="61"/>
      <c r="F21" s="61"/>
    </row>
    <row r="22" spans="1:6" ht="30" x14ac:dyDescent="0.25">
      <c r="A22" s="22" t="s">
        <v>247</v>
      </c>
      <c r="B22" s="61"/>
      <c r="C22" s="61"/>
      <c r="D22" s="61"/>
      <c r="E22" s="61"/>
      <c r="F22" s="61"/>
    </row>
    <row r="23" spans="1:6" ht="15" x14ac:dyDescent="0.25">
      <c r="A23" s="22" t="s">
        <v>248</v>
      </c>
      <c r="B23" s="61"/>
      <c r="C23" s="61"/>
      <c r="D23" s="61"/>
      <c r="E23" s="61"/>
      <c r="F23" s="61"/>
    </row>
    <row r="24" spans="1:6" ht="15" x14ac:dyDescent="0.25">
      <c r="A24" s="22" t="s">
        <v>249</v>
      </c>
      <c r="B24" s="62"/>
      <c r="C24" s="23"/>
      <c r="D24" s="23"/>
      <c r="E24" s="23"/>
      <c r="F24" s="23"/>
    </row>
    <row r="25" spans="1:6" ht="15" x14ac:dyDescent="0.25">
      <c r="A25" s="22" t="s">
        <v>250</v>
      </c>
      <c r="B25" s="62"/>
      <c r="C25" s="23"/>
      <c r="D25" s="23"/>
      <c r="E25" s="23"/>
      <c r="F25" s="23"/>
    </row>
    <row r="26" spans="1:6" ht="15" x14ac:dyDescent="0.25">
      <c r="A26" s="30"/>
      <c r="B26" s="16"/>
      <c r="C26" s="16"/>
      <c r="D26" s="16"/>
      <c r="E26" s="16"/>
      <c r="F26" s="16"/>
    </row>
    <row r="27" spans="1:6" ht="15" x14ac:dyDescent="0.25">
      <c r="A27" s="3" t="s">
        <v>251</v>
      </c>
      <c r="B27" s="16"/>
      <c r="C27" s="16"/>
      <c r="D27" s="16"/>
      <c r="E27" s="16"/>
      <c r="F27" s="16"/>
    </row>
    <row r="28" spans="1:6" ht="15" x14ac:dyDescent="0.25">
      <c r="A28" s="22" t="s">
        <v>252</v>
      </c>
      <c r="B28" s="23"/>
      <c r="C28" s="23"/>
      <c r="D28" s="23"/>
      <c r="E28" s="23"/>
      <c r="F28" s="23"/>
    </row>
    <row r="29" spans="1:6" ht="15" x14ac:dyDescent="0.25">
      <c r="A29" s="30"/>
      <c r="B29" s="16"/>
      <c r="C29" s="16"/>
      <c r="D29" s="16"/>
      <c r="E29" s="16"/>
      <c r="F29" s="16"/>
    </row>
    <row r="30" spans="1:6" ht="15" x14ac:dyDescent="0.25">
      <c r="A30" s="3" t="s">
        <v>253</v>
      </c>
      <c r="B30" s="16"/>
      <c r="C30" s="16"/>
      <c r="D30" s="16"/>
      <c r="E30" s="16"/>
      <c r="F30" s="16"/>
    </row>
    <row r="31" spans="1:6" ht="15" x14ac:dyDescent="0.25">
      <c r="A31" s="22" t="s">
        <v>238</v>
      </c>
      <c r="B31" s="23"/>
      <c r="C31" s="23"/>
      <c r="D31" s="23"/>
      <c r="E31" s="23"/>
      <c r="F31" s="23"/>
    </row>
    <row r="32" spans="1:6" ht="15" x14ac:dyDescent="0.25">
      <c r="A32" s="22" t="s">
        <v>242</v>
      </c>
      <c r="B32" s="23"/>
      <c r="C32" s="23"/>
      <c r="D32" s="23"/>
      <c r="E32" s="23"/>
      <c r="F32" s="23"/>
    </row>
    <row r="33" spans="1:6" ht="15" x14ac:dyDescent="0.25">
      <c r="A33" s="22" t="s">
        <v>254</v>
      </c>
      <c r="B33" s="23"/>
      <c r="C33" s="23"/>
      <c r="D33" s="23"/>
      <c r="E33" s="23"/>
      <c r="F33" s="23"/>
    </row>
    <row r="34" spans="1:6" ht="15" x14ac:dyDescent="0.25">
      <c r="A34" s="30"/>
      <c r="B34" s="16"/>
      <c r="C34" s="16"/>
      <c r="D34" s="16"/>
      <c r="E34" s="16"/>
      <c r="F34" s="16"/>
    </row>
    <row r="35" spans="1:6" ht="15" x14ac:dyDescent="0.25">
      <c r="A35" s="3" t="s">
        <v>255</v>
      </c>
      <c r="B35" s="16"/>
      <c r="C35" s="16"/>
      <c r="D35" s="16"/>
      <c r="E35" s="16"/>
      <c r="F35" s="16"/>
    </row>
    <row r="36" spans="1:6" ht="15" x14ac:dyDescent="0.25">
      <c r="A36" s="22" t="s">
        <v>256</v>
      </c>
      <c r="B36" s="23"/>
      <c r="C36" s="23"/>
      <c r="D36" s="23"/>
      <c r="E36" s="23"/>
      <c r="F36" s="23"/>
    </row>
    <row r="37" spans="1:6" ht="15" x14ac:dyDescent="0.25">
      <c r="A37" s="22" t="s">
        <v>257</v>
      </c>
      <c r="B37" s="23"/>
      <c r="C37" s="23"/>
      <c r="D37" s="23"/>
      <c r="E37" s="23"/>
      <c r="F37" s="23"/>
    </row>
    <row r="38" spans="1:6" ht="15" x14ac:dyDescent="0.25">
      <c r="A38" s="22" t="s">
        <v>258</v>
      </c>
      <c r="B38" s="62"/>
      <c r="C38" s="23"/>
      <c r="D38" s="23"/>
      <c r="E38" s="23"/>
      <c r="F38" s="23"/>
    </row>
    <row r="39" spans="1:6" ht="15" x14ac:dyDescent="0.25">
      <c r="A39" s="30"/>
      <c r="B39" s="16"/>
      <c r="C39" s="16"/>
      <c r="D39" s="16"/>
      <c r="E39" s="16"/>
      <c r="F39" s="16"/>
    </row>
    <row r="40" spans="1:6" ht="15" x14ac:dyDescent="0.25">
      <c r="A40" s="3" t="s">
        <v>259</v>
      </c>
      <c r="B40" s="23"/>
      <c r="C40" s="23"/>
      <c r="D40" s="23"/>
      <c r="E40" s="23"/>
      <c r="F40" s="23"/>
    </row>
    <row r="41" spans="1:6" ht="15" x14ac:dyDescent="0.25">
      <c r="A41" s="30"/>
      <c r="B41" s="16"/>
      <c r="C41" s="16"/>
      <c r="D41" s="16"/>
      <c r="E41" s="16"/>
      <c r="F41" s="16"/>
    </row>
    <row r="42" spans="1:6" ht="15" x14ac:dyDescent="0.25">
      <c r="A42" s="3" t="s">
        <v>260</v>
      </c>
      <c r="B42" s="16"/>
      <c r="C42" s="16"/>
      <c r="D42" s="16"/>
      <c r="E42" s="16"/>
      <c r="F42" s="16"/>
    </row>
    <row r="43" spans="1:6" ht="15" x14ac:dyDescent="0.25">
      <c r="A43" s="22" t="s">
        <v>261</v>
      </c>
      <c r="B43" s="23"/>
      <c r="C43" s="23"/>
      <c r="D43" s="23"/>
      <c r="E43" s="23"/>
      <c r="F43" s="23"/>
    </row>
    <row r="44" spans="1:6" ht="15" x14ac:dyDescent="0.25">
      <c r="A44" s="22" t="s">
        <v>262</v>
      </c>
      <c r="B44" s="23"/>
      <c r="C44" s="23"/>
      <c r="D44" s="23"/>
      <c r="E44" s="23"/>
      <c r="F44" s="23"/>
    </row>
    <row r="45" spans="1:6" ht="15" x14ac:dyDescent="0.25">
      <c r="A45" s="22" t="s">
        <v>263</v>
      </c>
      <c r="B45" s="23"/>
      <c r="C45" s="23"/>
      <c r="D45" s="23"/>
      <c r="E45" s="23"/>
      <c r="F45" s="23"/>
    </row>
    <row r="46" spans="1:6" ht="15" x14ac:dyDescent="0.25">
      <c r="A46" s="30"/>
      <c r="B46" s="16"/>
      <c r="C46" s="16"/>
      <c r="D46" s="16"/>
      <c r="E46" s="16"/>
      <c r="F46" s="16"/>
    </row>
    <row r="47" spans="1:6" ht="30" x14ac:dyDescent="0.25">
      <c r="A47" s="3" t="s">
        <v>264</v>
      </c>
      <c r="B47" s="16"/>
      <c r="C47" s="16"/>
      <c r="D47" s="16"/>
      <c r="E47" s="16"/>
      <c r="F47" s="16"/>
    </row>
    <row r="48" spans="1:6" ht="15" x14ac:dyDescent="0.25">
      <c r="A48" s="22" t="s">
        <v>262</v>
      </c>
      <c r="B48" s="61"/>
      <c r="C48" s="61"/>
      <c r="D48" s="61"/>
      <c r="E48" s="61"/>
      <c r="F48" s="61"/>
    </row>
    <row r="49" spans="1:6" ht="15" x14ac:dyDescent="0.25">
      <c r="A49" s="22" t="s">
        <v>263</v>
      </c>
      <c r="B49" s="61"/>
      <c r="C49" s="61"/>
      <c r="D49" s="61"/>
      <c r="E49" s="61"/>
      <c r="F49" s="61"/>
    </row>
    <row r="50" spans="1:6" ht="15" x14ac:dyDescent="0.25">
      <c r="A50" s="30"/>
      <c r="B50" s="16"/>
      <c r="C50" s="16"/>
      <c r="D50" s="16"/>
      <c r="E50" s="16"/>
      <c r="F50" s="16"/>
    </row>
    <row r="51" spans="1:6" ht="15" x14ac:dyDescent="0.25">
      <c r="A51" s="3" t="s">
        <v>265</v>
      </c>
      <c r="B51" s="16"/>
      <c r="C51" s="16"/>
      <c r="D51" s="16"/>
      <c r="E51" s="16"/>
      <c r="F51" s="16"/>
    </row>
    <row r="52" spans="1:6" ht="15" x14ac:dyDescent="0.25">
      <c r="A52" s="22" t="s">
        <v>262</v>
      </c>
      <c r="B52" s="23"/>
      <c r="C52" s="23"/>
      <c r="D52" s="23"/>
      <c r="E52" s="23"/>
      <c r="F52" s="23"/>
    </row>
    <row r="53" spans="1:6" ht="15" x14ac:dyDescent="0.25">
      <c r="A53" s="22" t="s">
        <v>263</v>
      </c>
      <c r="B53" s="23"/>
      <c r="C53" s="23"/>
      <c r="D53" s="23"/>
      <c r="E53" s="23"/>
      <c r="F53" s="23"/>
    </row>
    <row r="54" spans="1:6" ht="15" x14ac:dyDescent="0.25">
      <c r="A54" s="22" t="s">
        <v>266</v>
      </c>
      <c r="B54" s="23"/>
      <c r="C54" s="23"/>
      <c r="D54" s="23"/>
      <c r="E54" s="23"/>
      <c r="F54" s="23"/>
    </row>
    <row r="55" spans="1:6" ht="15" x14ac:dyDescent="0.25">
      <c r="A55" s="30"/>
      <c r="B55" s="16"/>
      <c r="C55" s="16"/>
      <c r="D55" s="16"/>
      <c r="E55" s="16"/>
      <c r="F55" s="16"/>
    </row>
    <row r="56" spans="1:6" ht="44.25" customHeight="1" x14ac:dyDescent="0.25">
      <c r="A56" s="3" t="s">
        <v>267</v>
      </c>
      <c r="B56" s="16"/>
      <c r="C56" s="16"/>
      <c r="D56" s="16"/>
      <c r="E56" s="16"/>
      <c r="F56" s="16"/>
    </row>
    <row r="57" spans="1:6" ht="20.100000000000001" customHeight="1" x14ac:dyDescent="0.25">
      <c r="A57" s="22" t="s">
        <v>262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263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6"/>
      <c r="C59" s="16"/>
      <c r="D59" s="16"/>
      <c r="E59" s="16"/>
      <c r="F59" s="16"/>
    </row>
    <row r="60" spans="1:6" ht="20.100000000000001" customHeight="1" x14ac:dyDescent="0.25">
      <c r="A60" s="3" t="s">
        <v>268</v>
      </c>
      <c r="B60" s="16"/>
      <c r="C60" s="16"/>
      <c r="D60" s="16"/>
      <c r="E60" s="16"/>
      <c r="F60" s="16"/>
    </row>
    <row r="61" spans="1:6" ht="20.100000000000001" customHeight="1" x14ac:dyDescent="0.25">
      <c r="A61" s="22" t="s">
        <v>269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270</v>
      </c>
      <c r="B62" s="62"/>
      <c r="C62" s="23"/>
      <c r="D62" s="23"/>
      <c r="E62" s="23"/>
      <c r="F62" s="23"/>
    </row>
    <row r="63" spans="1:6" ht="20.100000000000001" customHeight="1" x14ac:dyDescent="0.25">
      <c r="A63" s="30"/>
      <c r="B63" s="16"/>
      <c r="C63" s="16"/>
      <c r="D63" s="16"/>
      <c r="E63" s="16"/>
      <c r="F63" s="16"/>
    </row>
    <row r="64" spans="1:6" ht="20.100000000000001" customHeight="1" x14ac:dyDescent="0.25">
      <c r="A64" s="3" t="s">
        <v>271</v>
      </c>
      <c r="B64" s="16"/>
      <c r="C64" s="16"/>
      <c r="D64" s="16"/>
      <c r="E64" s="16"/>
      <c r="F64" s="16"/>
    </row>
    <row r="65" spans="1:6" ht="20.100000000000001" customHeight="1" x14ac:dyDescent="0.25">
      <c r="A65" s="22" t="s">
        <v>272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273</v>
      </c>
      <c r="B66" s="23"/>
      <c r="C66" s="23"/>
      <c r="D66" s="23"/>
      <c r="E66" s="23"/>
      <c r="F66" s="23"/>
    </row>
    <row r="67" spans="1:6" ht="20.100000000000001" customHeight="1" x14ac:dyDescent="0.25">
      <c r="A67" s="58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  <vt:lpstr>'Formato 6a'!Títulos_a_imprimir</vt:lpstr>
      <vt:lpstr>'Formato 6b'!Títulos_a_imprimir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2024-01-24T19:12:14Z</cp:lastPrinted>
  <dcterms:created xsi:type="dcterms:W3CDTF">2023-03-16T22:14:51Z</dcterms:created>
  <dcterms:modified xsi:type="dcterms:W3CDTF">2024-01-30T19:40:53Z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